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CORE-TEAM\Share\김진영\육군3사관\"/>
    </mc:Choice>
  </mc:AlternateContent>
  <bookViews>
    <workbookView xWindow="0" yWindow="0" windowWidth="24000" windowHeight="9030" activeTab="1"/>
  </bookViews>
  <sheets>
    <sheet name="○○○" sheetId="6" r:id="rId1"/>
    <sheet name="지하수" sheetId="4" r:id="rId2"/>
    <sheet name="피벗" sheetId="7" r:id="rId3"/>
    <sheet name="데이터" sheetId="1" r:id="rId4"/>
    <sheet name="시나리오 요약" sheetId="9" r:id="rId5"/>
    <sheet name="목표값과 시나리오" sheetId="2" r:id="rId6"/>
    <sheet name="지하수 예시" sheetId="5" r:id="rId7"/>
    <sheet name="목표값과 시나리오 예시" sheetId="8" r:id="rId8"/>
  </sheets>
  <definedNames>
    <definedName name="_xlnm._FilterDatabase" localSheetId="1" hidden="1">지하수!$E$3:$E$19</definedName>
  </definedNames>
  <calcPr calcId="152511"/>
  <pivotCaches>
    <pivotCache cacheId="15" r:id="rId9"/>
  </pivotCaches>
</workbook>
</file>

<file path=xl/calcChain.xml><?xml version="1.0" encoding="utf-8"?>
<calcChain xmlns="http://schemas.openxmlformats.org/spreadsheetml/2006/main">
  <c r="G5" i="4" l="1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4" i="4"/>
  <c r="C6" i="8" l="1"/>
  <c r="B6" i="8"/>
  <c r="L5" i="8"/>
  <c r="K5" i="8"/>
  <c r="J5" i="8"/>
  <c r="I5" i="8"/>
  <c r="E5" i="8"/>
  <c r="M4" i="8"/>
  <c r="M3" i="8"/>
  <c r="E3" i="8"/>
  <c r="M2" i="8"/>
  <c r="E2" i="8"/>
  <c r="E37" i="1"/>
  <c r="D37" i="1"/>
  <c r="C37" i="1"/>
  <c r="E28" i="1"/>
  <c r="E38" i="1" s="1"/>
  <c r="D28" i="1"/>
  <c r="D38" i="1" s="1"/>
  <c r="C28" i="1"/>
  <c r="C38" i="1" s="1"/>
  <c r="M5" i="8" l="1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4" i="4"/>
  <c r="M2" i="2" l="1"/>
  <c r="M3" i="2"/>
  <c r="M4" i="2"/>
  <c r="L5" i="2"/>
  <c r="K5" i="2"/>
  <c r="J5" i="2"/>
  <c r="I5" i="2"/>
  <c r="E2" i="2"/>
  <c r="E3" i="2"/>
  <c r="E4" i="2"/>
  <c r="E5" i="2"/>
  <c r="B6" i="2"/>
  <c r="C6" i="2"/>
  <c r="D6" i="2"/>
  <c r="M5" i="2" l="1"/>
  <c r="E6" i="2"/>
</calcChain>
</file>

<file path=xl/sharedStrings.xml><?xml version="1.0" encoding="utf-8"?>
<sst xmlns="http://schemas.openxmlformats.org/spreadsheetml/2006/main" count="278" uniqueCount="63">
  <si>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</si>
  <si>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</si>
  <si>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</si>
  <si>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</si>
  <si>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</si>
  <si>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</si>
  <si>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</si>
  <si>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</si>
  <si>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</si>
  <si>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</si>
  <si>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</si>
  <si>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</si>
  <si>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</si>
  <si>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</si>
  <si>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</si>
  <si>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제주도</t>
  </si>
  <si>
    <t>지역</t>
  </si>
  <si>
    <t>지역</t>
    <phoneticPr fontId="2" type="noConversion"/>
  </si>
  <si>
    <t>2006년</t>
    <phoneticPr fontId="2" type="noConversion"/>
  </si>
  <si>
    <t>2007년</t>
  </si>
  <si>
    <t>2008년</t>
  </si>
  <si>
    <t>2009년</t>
  </si>
  <si>
    <t>제주도</t>
    <phoneticPr fontId="2" type="noConversion"/>
  </si>
  <si>
    <t>항목</t>
  </si>
  <si>
    <t>생활용</t>
  </si>
  <si>
    <t>공업용</t>
  </si>
  <si>
    <t>농업용</t>
  </si>
  <si>
    <t>기타</t>
  </si>
  <si>
    <t>항목합계</t>
    <phoneticPr fontId="2" type="noConversion"/>
  </si>
  <si>
    <t>평균</t>
    <phoneticPr fontId="2" type="noConversion"/>
  </si>
  <si>
    <t>기타</t>
    <phoneticPr fontId="2" type="noConversion"/>
  </si>
  <si>
    <t>차지율(%)</t>
    <phoneticPr fontId="2" type="noConversion"/>
  </si>
  <si>
    <t>연산</t>
    <phoneticPr fontId="2" type="noConversion"/>
  </si>
  <si>
    <t>(단위:천개)</t>
    <phoneticPr fontId="2" type="noConversion"/>
  </si>
  <si>
    <t>시도별 지하수 현황</t>
    <phoneticPr fontId="2" type="noConversion"/>
  </si>
  <si>
    <t>①</t>
    <phoneticPr fontId="2" type="noConversion"/>
  </si>
  <si>
    <t>②</t>
    <phoneticPr fontId="2" type="noConversion"/>
  </si>
  <si>
    <t>행 레이블</t>
  </si>
  <si>
    <t>평균 : 2007년</t>
  </si>
  <si>
    <t>전체 평균 : 2007년</t>
  </si>
  <si>
    <t>평균 : 2008년</t>
  </si>
  <si>
    <t>전체 평균 : 2008년</t>
  </si>
  <si>
    <t>평균 : 2009년</t>
  </si>
  <si>
    <t>전체 평균 : 2009년</t>
  </si>
  <si>
    <t>생활용 평균</t>
  </si>
  <si>
    <t>공업용 평균</t>
  </si>
  <si>
    <t>전체 평균</t>
  </si>
  <si>
    <t>③</t>
    <phoneticPr fontId="2" type="noConversion"/>
  </si>
  <si>
    <t>$I$4</t>
  </si>
  <si>
    <t>$J$4</t>
  </si>
  <si>
    <t>$K$4</t>
  </si>
  <si>
    <t>$L$4</t>
  </si>
  <si>
    <t>$M$5</t>
  </si>
  <si>
    <t>유형1</t>
  </si>
  <si>
    <t>만든 사람 삼성SDS 날짜 2015-04-04</t>
  </si>
  <si>
    <t>유형2</t>
  </si>
  <si>
    <t>시나리오 요약</t>
  </si>
  <si>
    <t>변경 셀:</t>
  </si>
  <si>
    <t>현재 값:</t>
  </si>
  <si>
    <t>결과 셀:</t>
  </si>
  <si>
    <t>참고: 현재 값 열은 시나리오 요약 보고서가 작성될 때의</t>
  </si>
  <si>
    <t>변경 셀 값을 나타냅니다. 각 시나리오의 변경 셀들은</t>
  </si>
  <si>
    <t>회색으로 표시됩니다.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</si>
</sst>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0.0_ "/>
    <numFmt numFmtId="178" formatCode="[&lt;=48383]**#,##0;#,##0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9"/>
      <name val="돋움"/>
      <family val="3"/>
      <charset val="129"/>
    </font>
    <font>
      <sz val="10"/>
      <name val="돋움"/>
      <family val="3"/>
      <charset val="129"/>
    </font>
    <font>
      <b/>
      <sz val="15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color rgb="FF0070C0"/>
      <name val="굴림체"/>
      <family val="3"/>
      <charset val="129"/>
    </font>
    <font>
      <b/>
      <sz val="10"/>
      <color rgb="FF0070C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8"/>
      <name val="돋움"/>
      <family val="3"/>
      <charset val="129"/>
    </font>
    <font>
      <sz val="11"/>
      <color theme="0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  <fill>
      <patternFill patternType="solid">
        <fgColor rgb="FF800080"/>
        <bgColor indexed="64"/>
      </patternFill>
    </fill>
    <fill>
      <patternFill patternType="solid">
        <fgColor rgb="FF800000"/>
        <bgColor indexed="2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2" xfId="0" applyFont="1" applyFill="1" applyBorder="1" applyAlignment="1">
      <alignment horizontal="distributed" vertical="center"/>
    </xf>
    <xf numFmtId="0" fontId="4" fillId="0" borderId="1" xfId="0" applyFont="1" applyFill="1" applyBorder="1" applyAlignment="1">
      <alignment horizontal="distributed" vertical="center"/>
    </xf>
    <xf numFmtId="0" fontId="4" fillId="0" borderId="3" xfId="0" applyFont="1" applyFill="1" applyBorder="1" applyAlignment="1">
      <alignment horizontal="distributed" vertical="center"/>
    </xf>
    <xf numFmtId="0" fontId="4" fillId="0" borderId="4" xfId="0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0" fillId="0" borderId="0" xfId="0" applyFill="1" applyBorder="1" applyAlignment="1">
      <alignment horizontal="distributed" vertical="center"/>
    </xf>
    <xf numFmtId="0" fontId="0" fillId="0" borderId="6" xfId="0" applyFill="1" applyBorder="1" applyAlignment="1">
      <alignment horizontal="distributed" vertical="center"/>
    </xf>
    <xf numFmtId="49" fontId="0" fillId="0" borderId="0" xfId="0" applyNumberFormat="1" applyFill="1" applyBorder="1" applyAlignment="1">
      <alignment horizontal="distributed" vertical="center"/>
    </xf>
    <xf numFmtId="49" fontId="0" fillId="0" borderId="6" xfId="0" applyNumberFormat="1" applyFill="1" applyBorder="1" applyAlignment="1">
      <alignment horizontal="distributed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4" xfId="1" applyNumberFormat="1" applyFont="1" applyFill="1" applyBorder="1" applyAlignment="1">
      <alignment horizontal="distributed" vertical="center"/>
    </xf>
    <xf numFmtId="177" fontId="0" fillId="0" borderId="4" xfId="0" applyNumberFormat="1" applyFill="1" applyBorder="1" applyAlignment="1">
      <alignment horizontal="distributed" vertical="center"/>
    </xf>
    <xf numFmtId="177" fontId="0" fillId="0" borderId="3" xfId="0" applyNumberFormat="1" applyFill="1" applyBorder="1" applyAlignment="1">
      <alignment horizontal="distributed" vertical="center"/>
    </xf>
    <xf numFmtId="0" fontId="0" fillId="0" borderId="3" xfId="1" applyNumberFormat="1" applyFont="1" applyFill="1" applyBorder="1" applyAlignment="1">
      <alignment horizontal="distributed" vertical="center"/>
    </xf>
    <xf numFmtId="176" fontId="0" fillId="0" borderId="0" xfId="1" applyNumberFormat="1" applyFont="1" applyFill="1" applyBorder="1" applyAlignment="1">
      <alignment horizontal="right" vertical="center"/>
    </xf>
    <xf numFmtId="176" fontId="0" fillId="0" borderId="6" xfId="1" applyNumberFormat="1" applyFont="1" applyFill="1" applyBorder="1" applyAlignment="1">
      <alignment horizontal="right" vertical="center"/>
    </xf>
    <xf numFmtId="176" fontId="0" fillId="0" borderId="0" xfId="0" applyNumberFormat="1" applyFill="1" applyBorder="1" applyAlignment="1">
      <alignment vertical="center"/>
    </xf>
    <xf numFmtId="176" fontId="0" fillId="0" borderId="6" xfId="0" applyNumberFormat="1" applyFill="1" applyBorder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2" xfId="0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7" fillId="0" borderId="8" xfId="0" applyFont="1" applyBorder="1" applyAlignment="1">
      <alignment horizontal="distributed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distributed" vertical="center"/>
    </xf>
    <xf numFmtId="176" fontId="6" fillId="0" borderId="12" xfId="0" applyNumberFormat="1" applyFont="1" applyBorder="1">
      <alignment vertical="center"/>
    </xf>
    <xf numFmtId="178" fontId="6" fillId="0" borderId="12" xfId="0" applyNumberFormat="1" applyFont="1" applyBorder="1">
      <alignment vertical="center"/>
    </xf>
    <xf numFmtId="0" fontId="6" fillId="0" borderId="12" xfId="0" applyFont="1" applyBorder="1">
      <alignment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distributed" vertical="center"/>
    </xf>
    <xf numFmtId="176" fontId="6" fillId="0" borderId="15" xfId="0" applyNumberFormat="1" applyFont="1" applyBorder="1">
      <alignment vertical="center"/>
    </xf>
    <xf numFmtId="178" fontId="6" fillId="0" borderId="15" xfId="0" applyNumberFormat="1" applyFont="1" applyBorder="1">
      <alignment vertical="center"/>
    </xf>
    <xf numFmtId="0" fontId="6" fillId="0" borderId="15" xfId="0" applyFont="1" applyBorder="1">
      <alignment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0" fillId="0" borderId="0" xfId="0" applyAlignment="1">
      <alignment horizontal="left" vertical="center" indent="1"/>
    </xf>
    <xf numFmtId="49" fontId="8" fillId="0" borderId="0" xfId="0" applyNumberFormat="1" applyFont="1" applyFill="1" applyBorder="1" applyAlignment="1">
      <alignment horizontal="distributed" vertical="center"/>
    </xf>
    <xf numFmtId="177" fontId="0" fillId="0" borderId="0" xfId="0" applyNumberFormat="1" applyFill="1" applyBorder="1" applyAlignment="1">
      <alignment horizontal="distributed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3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3" fillId="2" borderId="7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0" borderId="18" xfId="0" applyFill="1" applyBorder="1" applyAlignment="1">
      <alignment vertical="center"/>
    </xf>
    <xf numFmtId="0" fontId="11" fillId="3" borderId="0" xfId="0" applyFont="1" applyFill="1" applyBorder="1" applyAlignment="1">
      <alignment horizontal="left" vertical="center"/>
    </xf>
    <xf numFmtId="0" fontId="12" fillId="3" borderId="18" xfId="0" applyFont="1" applyFill="1" applyBorder="1" applyAlignment="1">
      <alignment horizontal="left" vertical="center"/>
    </xf>
    <xf numFmtId="0" fontId="11" fillId="3" borderId="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right" vertical="center"/>
    </xf>
    <xf numFmtId="176" fontId="0" fillId="4" borderId="0" xfId="0" applyNumberFormat="1" applyFill="1" applyBorder="1" applyAlignment="1">
      <alignment vertical="center"/>
    </xf>
    <xf numFmtId="0" fontId="4" fillId="0" borderId="0" xfId="0" applyFont="1" applyFill="1" applyBorder="1" applyAlignment="1">
      <alignment vertical="top" wrapText="1"/>
    </xf>
    <xf numFmtId="0" fontId="13" fillId="5" borderId="1" xfId="0" applyFont="1" applyFill="1" applyBorder="1" applyAlignment="1">
      <alignment horizontal="distributed" vertical="center"/>
    </xf>
    <xf numFmtId="0" fontId="13" fillId="5" borderId="2" xfId="0" applyFont="1" applyFill="1" applyBorder="1" applyAlignment="1">
      <alignment horizontal="distributed" vertical="center"/>
    </xf>
    <xf numFmtId="0" fontId="13" fillId="5" borderId="1" xfId="0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distributed" vertical="center"/>
    </xf>
    <xf numFmtId="49" fontId="3" fillId="6" borderId="2" xfId="0" applyNumberFormat="1" applyFont="1" applyFill="1" applyBorder="1" applyAlignment="1">
      <alignment horizontal="distributed" vertical="center"/>
    </xf>
    <xf numFmtId="49" fontId="3" fillId="6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3"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9" defaultPivotStyle="PivotStyleLight16"/>
  <colors>
    <mruColors>
      <color rgb="FF800000"/>
      <color rgb="FF800080"/>
      <color rgb="FFCC00CC"/>
      <color rgb="FF99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worksheet" Target="worksheets/sheet6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11" Type="http://schemas.openxmlformats.org/officeDocument/2006/relationships/styles" Target="styles.xml"/><Relationship Id="rId5" Type="http://schemas.openxmlformats.org/officeDocument/2006/relationships/worksheet" Target="worksheets/sheet4.xml"/><Relationship Id="rId10" Type="http://schemas.openxmlformats.org/officeDocument/2006/relationships/theme" Target="theme/theme1.xml"/><Relationship Id="rId4" Type="http://schemas.openxmlformats.org/officeDocument/2006/relationships/worksheet" Target="worksheets/sheet3.xml"/><Relationship Id="rId9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하위 </a:t>
            </a:r>
            <a:r>
              <a:rPr lang="en-US" altLang="ko-KR"/>
              <a:t>30% </a:t>
            </a:r>
            <a:r>
              <a:rPr lang="ko-KR" altLang="en-US"/>
              <a:t>지하수 현황</a:t>
            </a:r>
          </a:p>
        </c:rich>
      </c:tx>
      <c:overlay val="0"/>
      <c:spPr>
        <a:ln>
          <a:solidFill>
            <a:schemeClr val="accent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</c:title>
    <c:autoTitleDeleted val="0"/>
    <c:view3D>
      <c:rotX val="5"/>
      <c:rotY val="5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지하수!$A$22</c:f>
              <c:strCache>
                <c:ptCount val="1"/>
                <c:pt idx="0">
                  <c:v>서울특별시</c:v>
                </c:pt>
              </c:strCache>
            </c:strRef>
          </c:tx>
          <c:invertIfNegative val="0"/>
          <c:dLbls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지하수!$B$21:$E$21</c:f>
              <c:strCache>
                <c:ptCount val="4"/>
                <c:pt idx="0">
                  <c:v>2006년</c:v>
                </c:pt>
                <c:pt idx="1">
                  <c:v>2007년</c:v>
                </c:pt>
                <c:pt idx="2">
                  <c:v>2008년</c:v>
                </c:pt>
                <c:pt idx="3">
                  <c:v>2009년</c:v>
                </c:pt>
              </c:strCache>
            </c:strRef>
          </c:cat>
          <c:val>
            <c:numRef>
              <c:f>지하수!$B$22:$E$22</c:f>
              <c:numCache>
                <c:formatCode>#,##0_);[Red]\(#,##0\)</c:formatCode>
                <c:ptCount val="4"/>
                <c:pt idx="0">
                  <c:v>32052</c:v>
                </c:pt>
                <c:pt idx="1">
                  <c:v>28195</c:v>
                </c:pt>
                <c:pt idx="2" formatCode="[&lt;=48383]**#,##0;#,##0">
                  <c:v>26191</c:v>
                </c:pt>
                <c:pt idx="3" formatCode="[&lt;=48383]**#,##0;#,##0">
                  <c:v>24602</c:v>
                </c:pt>
              </c:numCache>
            </c:numRef>
          </c:val>
        </c:ser>
        <c:ser>
          <c:idx val="1"/>
          <c:order val="1"/>
          <c:tx>
            <c:strRef>
              <c:f>지하수!$A$23</c:f>
              <c:strCache>
                <c:ptCount val="1"/>
                <c:pt idx="0">
                  <c:v>부산광역시</c:v>
                </c:pt>
              </c:strCache>
            </c:strRef>
          </c:tx>
          <c:invertIfNegative val="0"/>
          <c:cat>
            <c:strRef>
              <c:f>지하수!$B$21:$E$21</c:f>
              <c:strCache>
                <c:ptCount val="4"/>
                <c:pt idx="0">
                  <c:v>2006년</c:v>
                </c:pt>
                <c:pt idx="1">
                  <c:v>2007년</c:v>
                </c:pt>
                <c:pt idx="2">
                  <c:v>2008년</c:v>
                </c:pt>
                <c:pt idx="3">
                  <c:v>2009년</c:v>
                </c:pt>
              </c:strCache>
            </c:strRef>
          </c:cat>
          <c:val>
            <c:numRef>
              <c:f>지하수!$B$23:$E$23</c:f>
              <c:numCache>
                <c:formatCode>#,##0_);[Red]\(#,##0\)</c:formatCode>
                <c:ptCount val="4"/>
                <c:pt idx="0">
                  <c:v>41523</c:v>
                </c:pt>
                <c:pt idx="1">
                  <c:v>38060</c:v>
                </c:pt>
                <c:pt idx="2" formatCode="[&lt;=48383]**#,##0;#,##0">
                  <c:v>34915</c:v>
                </c:pt>
                <c:pt idx="3" formatCode="[&lt;=48383]**#,##0;#,##0">
                  <c:v>34760</c:v>
                </c:pt>
              </c:numCache>
            </c:numRef>
          </c:val>
        </c:ser>
        <c:ser>
          <c:idx val="2"/>
          <c:order val="2"/>
          <c:tx>
            <c:strRef>
              <c:f>지하수!$A$24</c:f>
              <c:strCache>
                <c:ptCount val="1"/>
                <c:pt idx="0">
                  <c:v>대구광역시</c:v>
                </c:pt>
              </c:strCache>
            </c:strRef>
          </c:tx>
          <c:invertIfNegative val="0"/>
          <c:cat>
            <c:strRef>
              <c:f>지하수!$B$21:$E$21</c:f>
              <c:strCache>
                <c:ptCount val="4"/>
                <c:pt idx="0">
                  <c:v>2006년</c:v>
                </c:pt>
                <c:pt idx="1">
                  <c:v>2007년</c:v>
                </c:pt>
                <c:pt idx="2">
                  <c:v>2008년</c:v>
                </c:pt>
                <c:pt idx="3">
                  <c:v>2009년</c:v>
                </c:pt>
              </c:strCache>
            </c:strRef>
          </c:cat>
          <c:val>
            <c:numRef>
              <c:f>지하수!$B$24:$E$24</c:f>
              <c:numCache>
                <c:formatCode>#,##0_);[Red]\(#,##0\)</c:formatCode>
                <c:ptCount val="4"/>
                <c:pt idx="0">
                  <c:v>30469</c:v>
                </c:pt>
                <c:pt idx="1">
                  <c:v>27844</c:v>
                </c:pt>
                <c:pt idx="2" formatCode="[&lt;=48383]**#,##0;#,##0">
                  <c:v>24101</c:v>
                </c:pt>
                <c:pt idx="3" formatCode="[&lt;=48383]**#,##0;#,##0">
                  <c:v>24678</c:v>
                </c:pt>
              </c:numCache>
            </c:numRef>
          </c:val>
        </c:ser>
        <c:ser>
          <c:idx val="3"/>
          <c:order val="3"/>
          <c:tx>
            <c:strRef>
              <c:f>지하수!$A$25</c:f>
              <c:strCache>
                <c:ptCount val="1"/>
                <c:pt idx="0">
                  <c:v>광주광역시</c:v>
                </c:pt>
              </c:strCache>
            </c:strRef>
          </c:tx>
          <c:invertIfNegative val="0"/>
          <c:cat>
            <c:strRef>
              <c:f>지하수!$B$21:$E$21</c:f>
              <c:strCache>
                <c:ptCount val="4"/>
                <c:pt idx="0">
                  <c:v>2006년</c:v>
                </c:pt>
                <c:pt idx="1">
                  <c:v>2007년</c:v>
                </c:pt>
                <c:pt idx="2">
                  <c:v>2008년</c:v>
                </c:pt>
                <c:pt idx="3">
                  <c:v>2009년</c:v>
                </c:pt>
              </c:strCache>
            </c:strRef>
          </c:cat>
          <c:val>
            <c:numRef>
              <c:f>지하수!$B$25:$E$25</c:f>
              <c:numCache>
                <c:formatCode>#,##0_);[Red]\(#,##0\)</c:formatCode>
                <c:ptCount val="4"/>
                <c:pt idx="0">
                  <c:v>25470</c:v>
                </c:pt>
                <c:pt idx="1">
                  <c:v>25359</c:v>
                </c:pt>
                <c:pt idx="2" formatCode="[&lt;=48383]**#,##0;#,##0">
                  <c:v>25083</c:v>
                </c:pt>
                <c:pt idx="3" formatCode="[&lt;=48383]**#,##0;#,##0">
                  <c:v>25795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gapDepth val="55"/>
        <c:shape val="box"/>
        <c:axId val="897095696"/>
        <c:axId val="897091888"/>
        <c:axId val="0"/>
      </c:bar3DChart>
      <c:catAx>
        <c:axId val="897095696"/>
        <c:scaling>
          <c:orientation val="minMax"/>
        </c:scaling>
        <c:delete val="0"/>
        <c:axPos val="t"/>
        <c:numFmt formatCode="General" sourceLinked="0"/>
        <c:majorTickMark val="none"/>
        <c:minorTickMark val="none"/>
        <c:tickLblPos val="nextTo"/>
        <c:crossAx val="897091888"/>
        <c:crosses val="autoZero"/>
        <c:auto val="1"/>
        <c:lblAlgn val="ctr"/>
        <c:lblOffset val="100"/>
        <c:noMultiLvlLbl val="0"/>
      </c:catAx>
      <c:valAx>
        <c:axId val="897091888"/>
        <c:scaling>
          <c:orientation val="maxMin"/>
        </c:scaling>
        <c:delete val="0"/>
        <c:axPos val="l"/>
        <c:numFmt formatCode="#,##0_);[Red]\(#,##0\)" sourceLinked="1"/>
        <c:majorTickMark val="none"/>
        <c:minorTickMark val="none"/>
        <c:tickLblPos val="nextTo"/>
        <c:crossAx val="8970956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4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1941" cy="6069654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0.85164</cdr:x>
      <cdr:y>0.04921</cdr:y>
    </cdr:from>
    <cdr:to>
      <cdr:x>0.95709</cdr:x>
      <cdr:y>0.19472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7384968" y="309253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altLang="ko-KR" sz="1100"/>
            <a:t>(</a:t>
          </a:r>
          <a:r>
            <a:rPr lang="ko-KR" altLang="en-US" sz="1100"/>
            <a:t>단위</a:t>
          </a:r>
          <a:r>
            <a:rPr lang="en-US" altLang="ko-KR" sz="1100"/>
            <a:t>:</a:t>
          </a:r>
          <a:r>
            <a:rPr lang="ko-KR" altLang="en-US" sz="1100"/>
            <a:t>천개</a:t>
          </a:r>
          <a:r>
            <a:rPr lang="en-US" altLang="ko-KR" sz="1100"/>
            <a:t>)</a:t>
          </a:r>
          <a:endParaRPr lang="ko-KR" altLang="en-US" sz="1100"/>
        </a:p>
      </cdr:txBody>
    </cdr:sp>
  </cdr:relSizeAnchor>
</c:userShape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삼성SDS" refreshedDate="42098.463571527776" createdVersion="4" refreshedVersion="4" minRefreshableVersion="3" recordCount="16">
  <cacheSource type="worksheet">
    <worksheetSource ref="A1:E17" sheet="데이터"/>
  </cacheSource>
  <cacheFields count="5">
    <cacheField name="항목" numFmtId="0">
      <sharedItems count="2">
        <s v="생활용"/>
        <s v="공업용"/>
      </sharedItems>
    </cacheField>
    <cacheField name="지역" numFmtId="0">
      <sharedItems/>
    </cacheField>
    <cacheField name="2007년" numFmtId="176">
      <sharedItems containsSemiMixedTypes="0" containsString="0" containsNumber="1" containsInteger="1" minValue="1258" maxValue="124510"/>
    </cacheField>
    <cacheField name="2008년" numFmtId="176">
      <sharedItems containsSemiMixedTypes="0" containsString="0" containsNumber="1" containsInteger="1" minValue="951" maxValue="127848"/>
    </cacheField>
    <cacheField name="2009년" numFmtId="176">
      <sharedItems containsSemiMixedTypes="0" containsString="0" containsNumber="1" containsInteger="1" minValue="876" maxValue="13018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s v="서울특별시"/>
    <n v="23839"/>
    <n v="21845"/>
    <n v="20430"/>
  </r>
  <r>
    <x v="0"/>
    <s v="부산광역시"/>
    <n v="31498"/>
    <n v="28621"/>
    <n v="27921"/>
  </r>
  <r>
    <x v="0"/>
    <s v="대구광역시"/>
    <n v="21293"/>
    <n v="17649"/>
    <n v="17790"/>
  </r>
  <r>
    <x v="0"/>
    <s v="인천광역시"/>
    <n v="25227"/>
    <n v="31005"/>
    <n v="30844"/>
  </r>
  <r>
    <x v="0"/>
    <s v="광주광역시"/>
    <n v="16241"/>
    <n v="15890"/>
    <n v="16507"/>
  </r>
  <r>
    <x v="0"/>
    <s v="대전광역시"/>
    <n v="29674"/>
    <n v="28949"/>
    <n v="29034"/>
  </r>
  <r>
    <x v="0"/>
    <s v="울산광역시"/>
    <n v="40229"/>
    <n v="39551"/>
    <n v="38916"/>
  </r>
  <r>
    <x v="0"/>
    <s v="제주도"/>
    <n v="124510"/>
    <n v="127848"/>
    <n v="130181"/>
  </r>
  <r>
    <x v="1"/>
    <s v="서울특별시"/>
    <n v="1281"/>
    <n v="1187"/>
    <n v="1208"/>
  </r>
  <r>
    <x v="1"/>
    <s v="부산광역시"/>
    <n v="1706"/>
    <n v="1186"/>
    <n v="1102"/>
  </r>
  <r>
    <x v="1"/>
    <s v="대구광역시"/>
    <n v="3527"/>
    <n v="2799"/>
    <n v="2812"/>
  </r>
  <r>
    <x v="1"/>
    <s v="인천광역시"/>
    <n v="1874"/>
    <n v="1359"/>
    <n v="1345"/>
  </r>
  <r>
    <x v="1"/>
    <s v="광주광역시"/>
    <n v="1750"/>
    <n v="1764"/>
    <n v="1823"/>
  </r>
  <r>
    <x v="1"/>
    <s v="대전광역시"/>
    <n v="1258"/>
    <n v="951"/>
    <n v="876"/>
  </r>
  <r>
    <x v="1"/>
    <s v="울산광역시"/>
    <n v="2765"/>
    <n v="2503"/>
    <n v="2558"/>
  </r>
  <r>
    <x v="1"/>
    <s v="제주도"/>
    <n v="12903"/>
    <n v="15224"/>
    <n v="1518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3" cacheId="15" dataOnRows="1" applyNumberFormats="0" applyBorderFormats="0" applyFontFormats="0" applyPatternFormats="0" applyAlignmentFormats="0" applyWidthHeightFormats="1" dataCaption="값" updatedVersion="4" minRefreshableVersion="3" useAutoFormatting="1" itemPrintTitles="1" createdVersion="4" indent="0" outline="1" outlineData="1" multipleFieldFilters="0">
  <location ref="A3:B14" firstHeaderRow="1" firstDataRow="1" firstDataCol="1"/>
  <pivotFields count="5">
    <pivotField axis="axisRow" showAll="0">
      <items count="3">
        <item x="1"/>
        <item x="0"/>
        <item t="default"/>
      </items>
    </pivotField>
    <pivotField showAll="0"/>
    <pivotField dataField="1" numFmtId="176" showAll="0"/>
    <pivotField dataField="1" numFmtId="176" showAll="0"/>
    <pivotField dataField="1" numFmtId="176" showAll="0"/>
  </pivotFields>
  <rowFields count="2">
    <field x="0"/>
    <field x="-2"/>
  </rowFields>
  <rowItems count="11">
    <i>
      <x/>
    </i>
    <i r="1">
      <x/>
    </i>
    <i r="1" i="1">
      <x v="1"/>
    </i>
    <i r="1" i="2">
      <x v="2"/>
    </i>
    <i>
      <x v="1"/>
    </i>
    <i r="1">
      <x/>
    </i>
    <i r="1" i="1">
      <x v="1"/>
    </i>
    <i r="1" i="2">
      <x v="2"/>
    </i>
    <i t="grand">
      <x/>
    </i>
    <i t="grand" i="1">
      <x/>
    </i>
    <i t="grand" i="2">
      <x/>
    </i>
  </rowItems>
  <colItems count="1">
    <i/>
  </colItems>
  <dataFields count="3">
    <dataField name="평균 : 2007년" fld="2" subtotal="average" baseField="0" baseItem="0"/>
    <dataField name="평균 : 2008년" fld="3" subtotal="average" baseField="0" baseItem="0"/>
    <dataField name="평균 : 2009년" fld="4" subtotal="average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25"/>
  <sheetViews>
    <sheetView tabSelected="1" workbookViewId="0">
      <selection activeCell="H29" sqref="H29"/>
    </sheetView>
  </sheetViews>
  <sheetFormatPr defaultRowHeight="13.5" x14ac:dyDescent="0.15"/>
  <cols>
    <col min="1" max="1" width="10.77734375" customWidth="1"/>
    <col min="2" max="5" width="12.77734375" customWidth="1"/>
  </cols>
  <sheetData>
    <row r="1" spans="1:7" ht="19.5" x14ac:dyDescent="0.15">
      <c r="A1" s="74" t="s">
        <v>34</v>
      </c>
      <c r="B1" s="74"/>
      <c r="C1" s="74"/>
      <c r="D1" s="74"/>
      <c r="E1" s="74"/>
      <c r="F1" s="74"/>
      <c r="G1" s="74"/>
    </row>
    <row r="2" spans="1:7" ht="14.25" thickBot="1" x14ac:dyDescent="0.2">
      <c r="G2" s="30" t="s">
        <v>33</v>
      </c>
    </row>
    <row r="3" spans="1:7" ht="15" thickTop="1" thickBot="1" x14ac:dyDescent="0.2">
      <c r="A3" s="31" t="s">
        <v>17</v>
      </c>
      <c r="B3" s="32" t="s">
        <v>18</v>
      </c>
      <c r="C3" s="32" t="s">
        <v>19</v>
      </c>
      <c r="D3" s="32" t="s">
        <v>20</v>
      </c>
      <c r="E3" s="32" t="s">
        <v>21</v>
      </c>
      <c r="F3" s="32" t="s">
        <v>31</v>
      </c>
      <c r="G3" s="33" t="s">
        <v>32</v>
      </c>
    </row>
    <row r="4" spans="1:7" ht="14.25" thickTop="1" x14ac:dyDescent="0.15">
      <c r="A4" s="34" t="s">
        <v>0</v>
      </c>
      <c r="B4" s="35">
        <v>32052</v>
      </c>
      <c r="C4" s="35">
        <v>28195</v>
      </c>
      <c r="D4" s="36">
        <v>26191</v>
      </c>
      <c r="E4" s="36">
        <v>24602</v>
      </c>
      <c r="F4" s="37">
        <f>ROUNDUP(E4/SUM($E$4:$E$19)*100,2)</f>
        <v>0.65</v>
      </c>
      <c r="G4" s="38">
        <f>CHOOSE(LEN(A4),,,AVERAGE(B4:E4),MIN(B4:E4),SUM(B4:E4))</f>
        <v>111040</v>
      </c>
    </row>
    <row r="5" spans="1:7" x14ac:dyDescent="0.15">
      <c r="A5" s="34" t="s">
        <v>1</v>
      </c>
      <c r="B5" s="35">
        <v>41523</v>
      </c>
      <c r="C5" s="35">
        <v>38060</v>
      </c>
      <c r="D5" s="36">
        <v>34915</v>
      </c>
      <c r="E5" s="36">
        <v>34760</v>
      </c>
      <c r="F5" s="37">
        <f t="shared" ref="F5:F19" si="0">ROUNDUP(E5/SUM($E$4:$E$19)*100,2)</f>
        <v>0.92</v>
      </c>
      <c r="G5" s="38">
        <f t="shared" ref="G5:G19" si="1">CHOOSE(LEN(A5),,,AVERAGE(B5:E5),MIN(B5:E5),SUM(B5:E5))</f>
        <v>149258</v>
      </c>
    </row>
    <row r="6" spans="1:7" x14ac:dyDescent="0.15">
      <c r="A6" s="34" t="s">
        <v>2</v>
      </c>
      <c r="B6" s="35">
        <v>30469</v>
      </c>
      <c r="C6" s="35">
        <v>27844</v>
      </c>
      <c r="D6" s="36">
        <v>24101</v>
      </c>
      <c r="E6" s="36">
        <v>24678</v>
      </c>
      <c r="F6" s="37">
        <f t="shared" si="0"/>
        <v>0.65</v>
      </c>
      <c r="G6" s="38">
        <f t="shared" si="1"/>
        <v>107092</v>
      </c>
    </row>
    <row r="7" spans="1:7" hidden="1" x14ac:dyDescent="0.15">
      <c r="A7" s="34" t="s">
        <v>3</v>
      </c>
      <c r="B7" s="35">
        <v>45140</v>
      </c>
      <c r="C7" s="35">
        <v>41879</v>
      </c>
      <c r="D7" s="36">
        <v>46229</v>
      </c>
      <c r="E7" s="36">
        <v>45193</v>
      </c>
      <c r="F7" s="37">
        <f t="shared" si="0"/>
        <v>1.19</v>
      </c>
      <c r="G7" s="38">
        <f t="shared" si="1"/>
        <v>178441</v>
      </c>
    </row>
    <row r="8" spans="1:7" x14ac:dyDescent="0.15">
      <c r="A8" s="34" t="s">
        <v>4</v>
      </c>
      <c r="B8" s="35">
        <v>25470</v>
      </c>
      <c r="C8" s="35">
        <v>25359</v>
      </c>
      <c r="D8" s="36">
        <v>25083</v>
      </c>
      <c r="E8" s="36">
        <v>25795</v>
      </c>
      <c r="F8" s="37">
        <f t="shared" si="0"/>
        <v>0.68</v>
      </c>
      <c r="G8" s="38">
        <f t="shared" si="1"/>
        <v>101707</v>
      </c>
    </row>
    <row r="9" spans="1:7" hidden="1" x14ac:dyDescent="0.15">
      <c r="A9" s="34" t="s">
        <v>5</v>
      </c>
      <c r="B9" s="35">
        <v>40251</v>
      </c>
      <c r="C9" s="35">
        <v>39955</v>
      </c>
      <c r="D9" s="36">
        <v>39561</v>
      </c>
      <c r="E9" s="36">
        <v>39525</v>
      </c>
      <c r="F9" s="37">
        <f t="shared" si="0"/>
        <v>1.04</v>
      </c>
      <c r="G9" s="38">
        <f t="shared" si="1"/>
        <v>159292</v>
      </c>
    </row>
    <row r="10" spans="1:7" hidden="1" x14ac:dyDescent="0.15">
      <c r="A10" s="34" t="s">
        <v>6</v>
      </c>
      <c r="B10" s="35">
        <v>51114</v>
      </c>
      <c r="C10" s="35">
        <v>51152</v>
      </c>
      <c r="D10" s="36">
        <v>50337</v>
      </c>
      <c r="E10" s="36">
        <v>48383</v>
      </c>
      <c r="F10" s="37">
        <f t="shared" si="0"/>
        <v>1.28</v>
      </c>
      <c r="G10" s="38">
        <f t="shared" si="1"/>
        <v>200986</v>
      </c>
    </row>
    <row r="11" spans="1:7" hidden="1" x14ac:dyDescent="0.15">
      <c r="A11" s="34" t="s">
        <v>7</v>
      </c>
      <c r="B11" s="35">
        <v>555157</v>
      </c>
      <c r="C11" s="35">
        <v>553699</v>
      </c>
      <c r="D11" s="36">
        <v>567229</v>
      </c>
      <c r="E11" s="36">
        <v>555813</v>
      </c>
      <c r="F11" s="37">
        <f t="shared" si="0"/>
        <v>14.61</v>
      </c>
      <c r="G11" s="38">
        <f t="shared" si="1"/>
        <v>557974.5</v>
      </c>
    </row>
    <row r="12" spans="1:7" hidden="1" x14ac:dyDescent="0.15">
      <c r="A12" s="34" t="s">
        <v>8</v>
      </c>
      <c r="B12" s="35">
        <v>215174</v>
      </c>
      <c r="C12" s="35">
        <v>213459</v>
      </c>
      <c r="D12" s="36">
        <v>212273</v>
      </c>
      <c r="E12" s="36">
        <v>208936</v>
      </c>
      <c r="F12" s="37">
        <f t="shared" si="0"/>
        <v>5.49</v>
      </c>
      <c r="G12" s="38">
        <f t="shared" si="1"/>
        <v>212460.5</v>
      </c>
    </row>
    <row r="13" spans="1:7" hidden="1" x14ac:dyDescent="0.15">
      <c r="A13" s="34" t="s">
        <v>9</v>
      </c>
      <c r="B13" s="35">
        <v>386198</v>
      </c>
      <c r="C13" s="35">
        <v>390641</v>
      </c>
      <c r="D13" s="36">
        <v>392125</v>
      </c>
      <c r="E13" s="36">
        <v>396963</v>
      </c>
      <c r="F13" s="37">
        <f t="shared" si="0"/>
        <v>10.43</v>
      </c>
      <c r="G13" s="38">
        <f t="shared" si="1"/>
        <v>386198</v>
      </c>
    </row>
    <row r="14" spans="1:7" hidden="1" x14ac:dyDescent="0.15">
      <c r="A14" s="34" t="s">
        <v>10</v>
      </c>
      <c r="B14" s="35">
        <v>487717</v>
      </c>
      <c r="C14" s="35">
        <v>496355</v>
      </c>
      <c r="D14" s="36">
        <v>505249</v>
      </c>
      <c r="E14" s="36">
        <v>518225</v>
      </c>
      <c r="F14" s="37">
        <f t="shared" si="0"/>
        <v>13.62</v>
      </c>
      <c r="G14" s="38">
        <f t="shared" si="1"/>
        <v>487717</v>
      </c>
    </row>
    <row r="15" spans="1:7" hidden="1" x14ac:dyDescent="0.15">
      <c r="A15" s="34" t="s">
        <v>11</v>
      </c>
      <c r="B15" s="35">
        <v>341570</v>
      </c>
      <c r="C15" s="35">
        <v>338217</v>
      </c>
      <c r="D15" s="36">
        <v>352826</v>
      </c>
      <c r="E15" s="36">
        <v>360628</v>
      </c>
      <c r="F15" s="37">
        <f t="shared" si="0"/>
        <v>9.48</v>
      </c>
      <c r="G15" s="38">
        <f t="shared" si="1"/>
        <v>338217</v>
      </c>
    </row>
    <row r="16" spans="1:7" hidden="1" x14ac:dyDescent="0.15">
      <c r="A16" s="34" t="s">
        <v>12</v>
      </c>
      <c r="B16" s="35">
        <v>495464</v>
      </c>
      <c r="C16" s="35">
        <v>498035</v>
      </c>
      <c r="D16" s="36">
        <v>526120</v>
      </c>
      <c r="E16" s="36">
        <v>524120</v>
      </c>
      <c r="F16" s="37">
        <f t="shared" si="0"/>
        <v>13.77</v>
      </c>
      <c r="G16" s="38">
        <f t="shared" si="1"/>
        <v>495464</v>
      </c>
    </row>
    <row r="17" spans="1:7" hidden="1" x14ac:dyDescent="0.15">
      <c r="A17" s="34" t="s">
        <v>13</v>
      </c>
      <c r="B17" s="35">
        <v>421929</v>
      </c>
      <c r="C17" s="35">
        <v>424959</v>
      </c>
      <c r="D17" s="36">
        <v>421540</v>
      </c>
      <c r="E17" s="36">
        <v>431235</v>
      </c>
      <c r="F17" s="37">
        <f t="shared" si="0"/>
        <v>11.33</v>
      </c>
      <c r="G17" s="38">
        <f t="shared" si="1"/>
        <v>421540</v>
      </c>
    </row>
    <row r="18" spans="1:7" hidden="1" x14ac:dyDescent="0.15">
      <c r="A18" s="34" t="s">
        <v>14</v>
      </c>
      <c r="B18" s="35">
        <v>385840</v>
      </c>
      <c r="C18" s="35">
        <v>385141</v>
      </c>
      <c r="D18" s="36">
        <v>365322</v>
      </c>
      <c r="E18" s="36">
        <v>360725</v>
      </c>
      <c r="F18" s="37">
        <f t="shared" si="0"/>
        <v>9.48</v>
      </c>
      <c r="G18" s="38">
        <f t="shared" si="1"/>
        <v>360725</v>
      </c>
    </row>
    <row r="19" spans="1:7" ht="14.25" hidden="1" thickBot="1" x14ac:dyDescent="0.2">
      <c r="A19" s="39" t="s">
        <v>22</v>
      </c>
      <c r="B19" s="40">
        <v>162322</v>
      </c>
      <c r="C19" s="40">
        <v>196441</v>
      </c>
      <c r="D19" s="41">
        <v>195270</v>
      </c>
      <c r="E19" s="41">
        <v>207184</v>
      </c>
      <c r="F19" s="42">
        <f t="shared" si="0"/>
        <v>5.45</v>
      </c>
      <c r="G19" s="38">
        <f t="shared" si="1"/>
        <v>190304.25</v>
      </c>
    </row>
    <row r="20" spans="1:7" ht="14.25" thickBot="1" x14ac:dyDescent="0.2"/>
    <row r="21" spans="1:7" ht="15" thickTop="1" thickBot="1" x14ac:dyDescent="0.2">
      <c r="A21" s="31" t="s">
        <v>17</v>
      </c>
      <c r="B21" s="32" t="s">
        <v>18</v>
      </c>
      <c r="C21" s="32" t="s">
        <v>19</v>
      </c>
      <c r="D21" s="32" t="s">
        <v>20</v>
      </c>
      <c r="E21" s="32" t="s">
        <v>21</v>
      </c>
      <c r="F21" s="32" t="s">
        <v>31</v>
      </c>
      <c r="G21" s="33" t="s">
        <v>32</v>
      </c>
    </row>
    <row r="22" spans="1:7" ht="14.25" thickTop="1" x14ac:dyDescent="0.15">
      <c r="A22" s="34" t="s">
        <v>0</v>
      </c>
      <c r="B22" s="35">
        <v>32052</v>
      </c>
      <c r="C22" s="35">
        <v>28195</v>
      </c>
      <c r="D22" s="36">
        <v>26191</v>
      </c>
      <c r="E22" s="36">
        <v>24602</v>
      </c>
      <c r="F22" s="37">
        <v>0.65</v>
      </c>
      <c r="G22" s="38">
        <v>111040</v>
      </c>
    </row>
    <row r="23" spans="1:7" x14ac:dyDescent="0.15">
      <c r="A23" s="34" t="s">
        <v>1</v>
      </c>
      <c r="B23" s="35">
        <v>41523</v>
      </c>
      <c r="C23" s="35">
        <v>38060</v>
      </c>
      <c r="D23" s="36">
        <v>34915</v>
      </c>
      <c r="E23" s="36">
        <v>34760</v>
      </c>
      <c r="F23" s="37">
        <v>0.92</v>
      </c>
      <c r="G23" s="38">
        <v>149258</v>
      </c>
    </row>
    <row r="24" spans="1:7" x14ac:dyDescent="0.15">
      <c r="A24" s="34" t="s">
        <v>2</v>
      </c>
      <c r="B24" s="35">
        <v>30469</v>
      </c>
      <c r="C24" s="35">
        <v>27844</v>
      </c>
      <c r="D24" s="36">
        <v>24101</v>
      </c>
      <c r="E24" s="36">
        <v>24678</v>
      </c>
      <c r="F24" s="37">
        <v>0.65</v>
      </c>
      <c r="G24" s="38">
        <v>107092</v>
      </c>
    </row>
    <row r="25" spans="1:7" x14ac:dyDescent="0.15">
      <c r="A25" s="34" t="s">
        <v>4</v>
      </c>
      <c r="B25" s="35">
        <v>25470</v>
      </c>
      <c r="C25" s="35">
        <v>25359</v>
      </c>
      <c r="D25" s="36">
        <v>25083</v>
      </c>
      <c r="E25" s="36">
        <v>25795</v>
      </c>
      <c r="F25" s="37">
        <v>0.68</v>
      </c>
      <c r="G25" s="38">
        <v>101707</v>
      </c>
    </row>
  </sheetData>
  <autoFilter ref="E3:E19">
    <filterColumn colId="0">
      <top10 top="0" percent="1" val="30" filterVal="34760"/>
    </filterColumn>
  </autoFilter>
  <mergeCells count="1">
    <mergeCell ref="A1:G1"/>
  </mergeCells>
  <phoneticPr fontId="2" type="noConversion"/>
  <conditionalFormatting sqref="B4:B19">
    <cfRule type="cellIs" dxfId="2" priority="2" operator="greaterThan">
      <formula>386198</formula>
    </cfRule>
  </conditionalFormatting>
  <conditionalFormatting sqref="B22:B25">
    <cfRule type="cellIs" dxfId="1" priority="1" operator="greaterThan">
      <formula>386198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4"/>
  <sheetViews>
    <sheetView workbookViewId="0">
      <selection activeCell="E21" sqref="E21"/>
    </sheetView>
  </sheetViews>
  <sheetFormatPr defaultRowHeight="13.5" x14ac:dyDescent="0.15"/>
  <cols>
    <col min="1" max="1" width="18.33203125" bestFit="1" customWidth="1"/>
    <col min="2" max="2" width="12.88671875" customWidth="1"/>
    <col min="3" max="4" width="13.6640625" bestFit="1" customWidth="1"/>
  </cols>
  <sheetData>
    <row r="3" spans="1:2" x14ac:dyDescent="0.15">
      <c r="A3" s="47" t="s">
        <v>37</v>
      </c>
    </row>
    <row r="4" spans="1:2" x14ac:dyDescent="0.15">
      <c r="A4" s="48" t="s">
        <v>25</v>
      </c>
      <c r="B4" s="49"/>
    </row>
    <row r="5" spans="1:2" x14ac:dyDescent="0.15">
      <c r="A5" s="50" t="s">
        <v>38</v>
      </c>
      <c r="B5" s="49">
        <v>3383</v>
      </c>
    </row>
    <row r="6" spans="1:2" x14ac:dyDescent="0.15">
      <c r="A6" s="50" t="s">
        <v>40</v>
      </c>
      <c r="B6" s="49">
        <v>3371.625</v>
      </c>
    </row>
    <row r="7" spans="1:2" x14ac:dyDescent="0.15">
      <c r="A7" s="50" t="s">
        <v>42</v>
      </c>
      <c r="B7" s="49">
        <v>3363.75</v>
      </c>
    </row>
    <row r="8" spans="1:2" x14ac:dyDescent="0.15">
      <c r="A8" s="48" t="s">
        <v>24</v>
      </c>
      <c r="B8" s="49"/>
    </row>
    <row r="9" spans="1:2" x14ac:dyDescent="0.15">
      <c r="A9" s="50" t="s">
        <v>38</v>
      </c>
      <c r="B9" s="49">
        <v>39063.875</v>
      </c>
    </row>
    <row r="10" spans="1:2" x14ac:dyDescent="0.15">
      <c r="A10" s="50" t="s">
        <v>40</v>
      </c>
      <c r="B10" s="49">
        <v>38919.75</v>
      </c>
    </row>
    <row r="11" spans="1:2" x14ac:dyDescent="0.15">
      <c r="A11" s="50" t="s">
        <v>42</v>
      </c>
      <c r="B11" s="49">
        <v>38952.875</v>
      </c>
    </row>
    <row r="12" spans="1:2" x14ac:dyDescent="0.15">
      <c r="A12" s="48" t="s">
        <v>39</v>
      </c>
      <c r="B12" s="49">
        <v>21223.4375</v>
      </c>
    </row>
    <row r="13" spans="1:2" x14ac:dyDescent="0.15">
      <c r="A13" s="48" t="s">
        <v>41</v>
      </c>
      <c r="B13" s="49">
        <v>21145.6875</v>
      </c>
    </row>
    <row r="14" spans="1:2" x14ac:dyDescent="0.15">
      <c r="A14" s="48" t="s">
        <v>43</v>
      </c>
      <c r="B14" s="49">
        <v>21158.3125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I28" sqref="I28"/>
    </sheetView>
  </sheetViews>
  <sheetFormatPr defaultRowHeight="13.5" outlineLevelRow="2" x14ac:dyDescent="0.15"/>
  <cols>
    <col min="1" max="2" width="9.77734375" customWidth="1"/>
    <col min="3" max="5" width="12.77734375" customWidth="1"/>
    <col min="6" max="9" width="5.77734375" customWidth="1"/>
  </cols>
  <sheetData>
    <row r="1" spans="1:13" x14ac:dyDescent="0.15">
      <c r="A1" s="68" t="s">
        <v>23</v>
      </c>
      <c r="B1" s="69" t="s">
        <v>16</v>
      </c>
      <c r="C1" s="70" t="s">
        <v>19</v>
      </c>
      <c r="D1" s="70" t="s">
        <v>20</v>
      </c>
      <c r="E1" s="70" t="s">
        <v>21</v>
      </c>
      <c r="J1" t="s">
        <v>23</v>
      </c>
      <c r="K1" t="s">
        <v>16</v>
      </c>
      <c r="L1" t="s">
        <v>20</v>
      </c>
      <c r="M1" t="s">
        <v>21</v>
      </c>
    </row>
    <row r="2" spans="1:13" x14ac:dyDescent="0.15">
      <c r="A2" s="7" t="s">
        <v>24</v>
      </c>
      <c r="B2" s="12" t="s">
        <v>0</v>
      </c>
      <c r="C2" s="16">
        <v>23839</v>
      </c>
      <c r="D2" s="16">
        <v>21845</v>
      </c>
      <c r="E2" s="16">
        <v>20430</v>
      </c>
      <c r="J2" t="s">
        <v>24</v>
      </c>
      <c r="K2" t="s">
        <v>0</v>
      </c>
      <c r="L2">
        <v>21845</v>
      </c>
      <c r="M2">
        <v>20430</v>
      </c>
    </row>
    <row r="3" spans="1:13" x14ac:dyDescent="0.15">
      <c r="A3" s="7" t="s">
        <v>24</v>
      </c>
      <c r="B3" s="12" t="s">
        <v>1</v>
      </c>
      <c r="C3" s="16">
        <v>31498</v>
      </c>
      <c r="D3" s="16">
        <v>28621</v>
      </c>
      <c r="E3" s="16">
        <v>27921</v>
      </c>
      <c r="J3" t="s">
        <v>24</v>
      </c>
      <c r="K3" t="s">
        <v>1</v>
      </c>
      <c r="L3">
        <v>28621</v>
      </c>
      <c r="M3">
        <v>27921</v>
      </c>
    </row>
    <row r="4" spans="1:13" x14ac:dyDescent="0.15">
      <c r="A4" s="7" t="s">
        <v>24</v>
      </c>
      <c r="B4" s="12" t="s">
        <v>2</v>
      </c>
      <c r="C4" s="16">
        <v>21293</v>
      </c>
      <c r="D4" s="16">
        <v>17649</v>
      </c>
      <c r="E4" s="16">
        <v>17790</v>
      </c>
      <c r="J4" t="s">
        <v>24</v>
      </c>
      <c r="K4" t="s">
        <v>2</v>
      </c>
      <c r="L4">
        <v>17649</v>
      </c>
      <c r="M4">
        <v>17790</v>
      </c>
    </row>
    <row r="5" spans="1:13" x14ac:dyDescent="0.15">
      <c r="A5" s="7" t="s">
        <v>24</v>
      </c>
      <c r="B5" s="12" t="s">
        <v>3</v>
      </c>
      <c r="C5" s="16">
        <v>25227</v>
      </c>
      <c r="D5" s="16">
        <v>31005</v>
      </c>
      <c r="E5" s="16">
        <v>30844</v>
      </c>
      <c r="J5" t="s">
        <v>24</v>
      </c>
      <c r="K5" t="s">
        <v>3</v>
      </c>
      <c r="L5">
        <v>31005</v>
      </c>
      <c r="M5">
        <v>30844</v>
      </c>
    </row>
    <row r="6" spans="1:13" x14ac:dyDescent="0.15">
      <c r="A6" s="7" t="s">
        <v>24</v>
      </c>
      <c r="B6" s="12" t="s">
        <v>4</v>
      </c>
      <c r="C6" s="16">
        <v>16241</v>
      </c>
      <c r="D6" s="16">
        <v>15890</v>
      </c>
      <c r="E6" s="16">
        <v>16507</v>
      </c>
      <c r="J6" t="s">
        <v>24</v>
      </c>
      <c r="K6" t="s">
        <v>4</v>
      </c>
      <c r="L6">
        <v>15890</v>
      </c>
      <c r="M6">
        <v>16507</v>
      </c>
    </row>
    <row r="7" spans="1:13" x14ac:dyDescent="0.15">
      <c r="A7" s="7" t="s">
        <v>24</v>
      </c>
      <c r="B7" s="12" t="s">
        <v>5</v>
      </c>
      <c r="C7" s="16">
        <v>29674</v>
      </c>
      <c r="D7" s="16">
        <v>28949</v>
      </c>
      <c r="E7" s="16">
        <v>29034</v>
      </c>
      <c r="J7" t="s">
        <v>24</v>
      </c>
      <c r="K7" t="s">
        <v>5</v>
      </c>
      <c r="L7">
        <v>28949</v>
      </c>
      <c r="M7">
        <v>29034</v>
      </c>
    </row>
    <row r="8" spans="1:13" x14ac:dyDescent="0.15">
      <c r="A8" s="7" t="s">
        <v>24</v>
      </c>
      <c r="B8" s="12" t="s">
        <v>6</v>
      </c>
      <c r="C8" s="16">
        <v>40229</v>
      </c>
      <c r="D8" s="16">
        <v>39551</v>
      </c>
      <c r="E8" s="16">
        <v>38916</v>
      </c>
      <c r="J8" t="s">
        <v>24</v>
      </c>
      <c r="K8" t="s">
        <v>6</v>
      </c>
      <c r="L8">
        <v>39551</v>
      </c>
      <c r="M8">
        <v>38916</v>
      </c>
    </row>
    <row r="9" spans="1:13" x14ac:dyDescent="0.15">
      <c r="A9" s="7" t="s">
        <v>24</v>
      </c>
      <c r="B9" s="12" t="s">
        <v>15</v>
      </c>
      <c r="C9" s="16">
        <v>124510</v>
      </c>
      <c r="D9" s="16">
        <v>127848</v>
      </c>
      <c r="E9" s="16">
        <v>130181</v>
      </c>
      <c r="J9" t="s">
        <v>24</v>
      </c>
      <c r="K9" t="s">
        <v>7</v>
      </c>
      <c r="L9">
        <v>347109</v>
      </c>
      <c r="M9">
        <v>339422</v>
      </c>
    </row>
    <row r="10" spans="1:13" x14ac:dyDescent="0.15">
      <c r="A10" s="7" t="s">
        <v>25</v>
      </c>
      <c r="B10" s="12" t="s">
        <v>0</v>
      </c>
      <c r="C10" s="16">
        <v>1281</v>
      </c>
      <c r="D10" s="16">
        <v>1187</v>
      </c>
      <c r="E10" s="16">
        <v>1208</v>
      </c>
      <c r="J10" t="s">
        <v>24</v>
      </c>
      <c r="K10" t="s">
        <v>8</v>
      </c>
      <c r="L10">
        <v>111368</v>
      </c>
      <c r="M10">
        <v>112860</v>
      </c>
    </row>
    <row r="11" spans="1:13" x14ac:dyDescent="0.15">
      <c r="A11" s="7" t="s">
        <v>25</v>
      </c>
      <c r="B11" s="12" t="s">
        <v>1</v>
      </c>
      <c r="C11" s="16">
        <v>1706</v>
      </c>
      <c r="D11" s="16">
        <v>1186</v>
      </c>
      <c r="E11" s="16">
        <v>1102</v>
      </c>
      <c r="J11" t="s">
        <v>24</v>
      </c>
      <c r="K11" t="s">
        <v>9</v>
      </c>
      <c r="L11">
        <v>190770</v>
      </c>
      <c r="M11">
        <v>191299</v>
      </c>
    </row>
    <row r="12" spans="1:13" x14ac:dyDescent="0.15">
      <c r="A12" s="7" t="s">
        <v>25</v>
      </c>
      <c r="B12" s="12" t="s">
        <v>2</v>
      </c>
      <c r="C12" s="16">
        <v>3527</v>
      </c>
      <c r="D12" s="16">
        <v>2799</v>
      </c>
      <c r="E12" s="16">
        <v>2812</v>
      </c>
      <c r="J12" t="s">
        <v>24</v>
      </c>
      <c r="K12" t="s">
        <v>10</v>
      </c>
      <c r="L12">
        <v>243614</v>
      </c>
      <c r="M12">
        <v>248625</v>
      </c>
    </row>
    <row r="13" spans="1:13" x14ac:dyDescent="0.15">
      <c r="A13" s="7" t="s">
        <v>25</v>
      </c>
      <c r="B13" s="12" t="s">
        <v>3</v>
      </c>
      <c r="C13" s="16">
        <v>1874</v>
      </c>
      <c r="D13" s="16">
        <v>1359</v>
      </c>
      <c r="E13" s="16">
        <v>1345</v>
      </c>
      <c r="J13" t="s">
        <v>24</v>
      </c>
      <c r="K13" t="s">
        <v>11</v>
      </c>
      <c r="L13">
        <v>112154</v>
      </c>
      <c r="M13">
        <v>114521</v>
      </c>
    </row>
    <row r="14" spans="1:13" x14ac:dyDescent="0.15">
      <c r="A14" s="7" t="s">
        <v>25</v>
      </c>
      <c r="B14" s="12" t="s">
        <v>4</v>
      </c>
      <c r="C14" s="16">
        <v>1750</v>
      </c>
      <c r="D14" s="16">
        <v>1764</v>
      </c>
      <c r="E14" s="16">
        <v>1823</v>
      </c>
      <c r="J14" t="s">
        <v>24</v>
      </c>
      <c r="K14" t="s">
        <v>12</v>
      </c>
      <c r="L14">
        <v>144038</v>
      </c>
      <c r="M14">
        <v>140481</v>
      </c>
    </row>
    <row r="15" spans="1:13" x14ac:dyDescent="0.15">
      <c r="A15" s="7" t="s">
        <v>25</v>
      </c>
      <c r="B15" s="12" t="s">
        <v>5</v>
      </c>
      <c r="C15" s="16">
        <v>1258</v>
      </c>
      <c r="D15" s="16">
        <v>951</v>
      </c>
      <c r="E15" s="16">
        <v>876</v>
      </c>
      <c r="J15" t="s">
        <v>24</v>
      </c>
      <c r="K15" t="s">
        <v>13</v>
      </c>
      <c r="L15">
        <v>178892</v>
      </c>
      <c r="M15">
        <v>175733</v>
      </c>
    </row>
    <row r="16" spans="1:13" x14ac:dyDescent="0.15">
      <c r="A16" s="7" t="s">
        <v>25</v>
      </c>
      <c r="B16" s="12" t="s">
        <v>6</v>
      </c>
      <c r="C16" s="16">
        <v>2765</v>
      </c>
      <c r="D16" s="16">
        <v>2503</v>
      </c>
      <c r="E16" s="16">
        <v>2558</v>
      </c>
      <c r="J16" t="s">
        <v>24</v>
      </c>
      <c r="K16" t="s">
        <v>14</v>
      </c>
      <c r="L16">
        <v>161644</v>
      </c>
      <c r="M16">
        <v>151453</v>
      </c>
    </row>
    <row r="17" spans="1:13" ht="14.25" thickBot="1" x14ac:dyDescent="0.2">
      <c r="A17" s="8" t="s">
        <v>25</v>
      </c>
      <c r="B17" s="15" t="s">
        <v>15</v>
      </c>
      <c r="C17" s="17">
        <v>12903</v>
      </c>
      <c r="D17" s="17">
        <v>15224</v>
      </c>
      <c r="E17" s="17">
        <v>15186</v>
      </c>
      <c r="J17" t="s">
        <v>24</v>
      </c>
      <c r="K17" t="s">
        <v>15</v>
      </c>
      <c r="L17">
        <v>127848</v>
      </c>
      <c r="M17">
        <v>130181</v>
      </c>
    </row>
    <row r="18" spans="1:13" ht="14.25" thickBot="1" x14ac:dyDescent="0.2"/>
    <row r="19" spans="1:13" x14ac:dyDescent="0.15">
      <c r="A19" s="71" t="s">
        <v>23</v>
      </c>
      <c r="B19" s="72" t="s">
        <v>16</v>
      </c>
      <c r="C19" s="73" t="s">
        <v>19</v>
      </c>
      <c r="D19" s="73" t="s">
        <v>20</v>
      </c>
      <c r="E19" s="73" t="s">
        <v>21</v>
      </c>
    </row>
    <row r="20" spans="1:13" outlineLevel="2" x14ac:dyDescent="0.15">
      <c r="A20" s="9" t="s">
        <v>24</v>
      </c>
      <c r="B20" s="13" t="s">
        <v>8</v>
      </c>
      <c r="C20" s="18">
        <v>111684</v>
      </c>
      <c r="D20" s="18">
        <v>111368</v>
      </c>
      <c r="E20" s="18">
        <v>112860</v>
      </c>
    </row>
    <row r="21" spans="1:13" outlineLevel="2" x14ac:dyDescent="0.15">
      <c r="A21" s="9" t="s">
        <v>24</v>
      </c>
      <c r="B21" s="13" t="s">
        <v>7</v>
      </c>
      <c r="C21" s="18">
        <v>340822</v>
      </c>
      <c r="D21" s="18">
        <v>347109</v>
      </c>
      <c r="E21" s="18">
        <v>339422</v>
      </c>
    </row>
    <row r="22" spans="1:13" outlineLevel="2" x14ac:dyDescent="0.15">
      <c r="A22" s="9" t="s">
        <v>24</v>
      </c>
      <c r="B22" s="13" t="s">
        <v>14</v>
      </c>
      <c r="C22" s="18">
        <v>178067</v>
      </c>
      <c r="D22" s="18">
        <v>161644</v>
      </c>
      <c r="E22" s="18">
        <v>151453</v>
      </c>
    </row>
    <row r="23" spans="1:13" outlineLevel="2" x14ac:dyDescent="0.15">
      <c r="A23" s="9" t="s">
        <v>24</v>
      </c>
      <c r="B23" s="13" t="s">
        <v>13</v>
      </c>
      <c r="C23" s="18">
        <v>195719</v>
      </c>
      <c r="D23" s="18">
        <v>178892</v>
      </c>
      <c r="E23" s="18">
        <v>175733</v>
      </c>
    </row>
    <row r="24" spans="1:13" outlineLevel="2" x14ac:dyDescent="0.15">
      <c r="A24" s="9" t="s">
        <v>24</v>
      </c>
      <c r="B24" s="13" t="s">
        <v>12</v>
      </c>
      <c r="C24" s="18">
        <v>142791</v>
      </c>
      <c r="D24" s="18">
        <v>144038</v>
      </c>
      <c r="E24" s="18">
        <v>140481</v>
      </c>
    </row>
    <row r="25" spans="1:13" outlineLevel="2" x14ac:dyDescent="0.15">
      <c r="A25" s="9" t="s">
        <v>24</v>
      </c>
      <c r="B25" s="13" t="s">
        <v>11</v>
      </c>
      <c r="C25" s="18">
        <v>108047</v>
      </c>
      <c r="D25" s="18">
        <v>112154</v>
      </c>
      <c r="E25" s="18">
        <v>114521</v>
      </c>
    </row>
    <row r="26" spans="1:13" outlineLevel="2" x14ac:dyDescent="0.15">
      <c r="A26" s="9" t="s">
        <v>24</v>
      </c>
      <c r="B26" s="13" t="s">
        <v>10</v>
      </c>
      <c r="C26" s="18">
        <v>242684</v>
      </c>
      <c r="D26" s="18">
        <v>243614</v>
      </c>
      <c r="E26" s="18">
        <v>248625</v>
      </c>
    </row>
    <row r="27" spans="1:13" outlineLevel="2" x14ac:dyDescent="0.15">
      <c r="A27" s="9" t="s">
        <v>24</v>
      </c>
      <c r="B27" s="13" t="s">
        <v>9</v>
      </c>
      <c r="C27" s="18">
        <v>190911</v>
      </c>
      <c r="D27" s="18">
        <v>190770</v>
      </c>
      <c r="E27" s="18">
        <v>191299</v>
      </c>
    </row>
    <row r="28" spans="1:13" ht="27" outlineLevel="1" x14ac:dyDescent="0.15">
      <c r="A28" s="51" t="s">
        <v>44</v>
      </c>
      <c r="B28" s="13"/>
      <c r="C28" s="18">
        <f>SUBTOTAL(1,C20:C27)</f>
        <v>188840.625</v>
      </c>
      <c r="D28" s="18">
        <f>SUBTOTAL(1,D20:D27)</f>
        <v>186198.625</v>
      </c>
      <c r="E28" s="18">
        <f>SUBTOTAL(1,E20:E27)</f>
        <v>184299.25</v>
      </c>
    </row>
    <row r="29" spans="1:13" outlineLevel="2" x14ac:dyDescent="0.15">
      <c r="A29" s="9" t="s">
        <v>25</v>
      </c>
      <c r="B29" s="13" t="s">
        <v>8</v>
      </c>
      <c r="C29" s="18">
        <v>9895</v>
      </c>
      <c r="D29" s="18">
        <v>8757</v>
      </c>
      <c r="E29" s="18">
        <v>7884</v>
      </c>
    </row>
    <row r="30" spans="1:13" outlineLevel="2" x14ac:dyDescent="0.15">
      <c r="A30" s="9" t="s">
        <v>25</v>
      </c>
      <c r="B30" s="13" t="s">
        <v>7</v>
      </c>
      <c r="C30" s="18">
        <v>36359</v>
      </c>
      <c r="D30" s="18">
        <v>34811</v>
      </c>
      <c r="E30" s="18">
        <v>32002</v>
      </c>
    </row>
    <row r="31" spans="1:13" outlineLevel="2" x14ac:dyDescent="0.15">
      <c r="A31" s="9" t="s">
        <v>25</v>
      </c>
      <c r="B31" s="13" t="s">
        <v>14</v>
      </c>
      <c r="C31" s="18">
        <v>22217</v>
      </c>
      <c r="D31" s="18">
        <v>18449</v>
      </c>
      <c r="E31" s="18">
        <v>17698</v>
      </c>
    </row>
    <row r="32" spans="1:13" outlineLevel="2" x14ac:dyDescent="0.15">
      <c r="A32" s="9" t="s">
        <v>25</v>
      </c>
      <c r="B32" s="13" t="s">
        <v>13</v>
      </c>
      <c r="C32" s="18">
        <v>40312</v>
      </c>
      <c r="D32" s="18">
        <v>31292</v>
      </c>
      <c r="E32" s="18">
        <v>33404</v>
      </c>
    </row>
    <row r="33" spans="1:5" outlineLevel="2" x14ac:dyDescent="0.15">
      <c r="A33" s="9" t="s">
        <v>25</v>
      </c>
      <c r="B33" s="13" t="s">
        <v>12</v>
      </c>
      <c r="C33" s="18">
        <v>9080</v>
      </c>
      <c r="D33" s="18">
        <v>9466</v>
      </c>
      <c r="E33" s="18">
        <v>8656</v>
      </c>
    </row>
    <row r="34" spans="1:5" outlineLevel="2" x14ac:dyDescent="0.15">
      <c r="A34" s="9" t="s">
        <v>25</v>
      </c>
      <c r="B34" s="13" t="s">
        <v>11</v>
      </c>
      <c r="C34" s="18">
        <v>12199</v>
      </c>
      <c r="D34" s="18">
        <v>10869</v>
      </c>
      <c r="E34" s="18">
        <v>9586</v>
      </c>
    </row>
    <row r="35" spans="1:5" outlineLevel="2" x14ac:dyDescent="0.15">
      <c r="A35" s="9" t="s">
        <v>25</v>
      </c>
      <c r="B35" s="13" t="s">
        <v>10</v>
      </c>
      <c r="C35" s="18">
        <v>19792</v>
      </c>
      <c r="D35" s="18">
        <v>20560</v>
      </c>
      <c r="E35" s="18">
        <v>21418</v>
      </c>
    </row>
    <row r="36" spans="1:5" ht="14.25" outlineLevel="2" thickBot="1" x14ac:dyDescent="0.2">
      <c r="A36" s="10" t="s">
        <v>25</v>
      </c>
      <c r="B36" s="14" t="s">
        <v>9</v>
      </c>
      <c r="C36" s="19">
        <v>23473</v>
      </c>
      <c r="D36" s="19">
        <v>21102</v>
      </c>
      <c r="E36" s="19">
        <v>21147</v>
      </c>
    </row>
    <row r="37" spans="1:5" ht="27" outlineLevel="1" x14ac:dyDescent="0.15">
      <c r="A37" s="51" t="s">
        <v>45</v>
      </c>
      <c r="B37" s="52"/>
      <c r="C37" s="18">
        <f>SUBTOTAL(1,C29:C36)</f>
        <v>21665.875</v>
      </c>
      <c r="D37" s="18">
        <f>SUBTOTAL(1,D29:D36)</f>
        <v>19413.25</v>
      </c>
      <c r="E37" s="18">
        <f>SUBTOTAL(1,E29:E36)</f>
        <v>18974.375</v>
      </c>
    </row>
    <row r="38" spans="1:5" x14ac:dyDescent="0.15">
      <c r="A38" s="51" t="s">
        <v>46</v>
      </c>
      <c r="B38" s="52"/>
      <c r="C38" s="18">
        <f>SUBTOTAL(1,C20:C36)</f>
        <v>105253.25</v>
      </c>
      <c r="D38" s="18">
        <f>SUBTOTAL(1,D20:D36)</f>
        <v>102805.9375</v>
      </c>
      <c r="E38" s="18">
        <f>SUBTOTAL(1,E20:E36)</f>
        <v>101636.8125</v>
      </c>
    </row>
  </sheetData>
  <sortState ref="A20:E35">
    <sortCondition descending="1" ref="A24"/>
  </sortState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B1:F14"/>
  <sheetViews>
    <sheetView showGridLines="0" workbookViewId="0">
      <selection activeCell="J21" sqref="J21"/>
    </sheetView>
  </sheetViews>
  <sheetFormatPr defaultRowHeight="13.5" outlineLevelRow="1" outlineLevelCol="1" x14ac:dyDescent="0.15"/>
  <cols>
    <col min="3" max="3" width="5.88671875" customWidth="1"/>
    <col min="4" max="6" width="10.33203125" bestFit="1" customWidth="1" outlineLevel="1"/>
  </cols>
  <sheetData>
    <row r="1" spans="2:6" ht="14.25" thickBot="1" x14ac:dyDescent="0.2"/>
    <row r="2" spans="2:6" x14ac:dyDescent="0.15">
      <c r="B2" s="59" t="s">
        <v>56</v>
      </c>
      <c r="C2" s="59"/>
      <c r="D2" s="64"/>
      <c r="E2" s="64"/>
      <c r="F2" s="64"/>
    </row>
    <row r="3" spans="2:6" collapsed="1" x14ac:dyDescent="0.15">
      <c r="B3" s="58"/>
      <c r="C3" s="58"/>
      <c r="D3" s="65" t="s">
        <v>58</v>
      </c>
      <c r="E3" s="65" t="s">
        <v>53</v>
      </c>
      <c r="F3" s="65" t="s">
        <v>55</v>
      </c>
    </row>
    <row r="4" spans="2:6" ht="36" hidden="1" outlineLevel="1" x14ac:dyDescent="0.15">
      <c r="B4" s="61"/>
      <c r="C4" s="61"/>
      <c r="D4" s="57"/>
      <c r="E4" s="67" t="s">
        <v>54</v>
      </c>
      <c r="F4" s="67" t="s">
        <v>54</v>
      </c>
    </row>
    <row r="5" spans="2:6" x14ac:dyDescent="0.15">
      <c r="B5" s="62" t="s">
        <v>57</v>
      </c>
      <c r="C5" s="62"/>
      <c r="D5" s="60"/>
      <c r="E5" s="60"/>
      <c r="F5" s="60"/>
    </row>
    <row r="6" spans="2:6" outlineLevel="1" x14ac:dyDescent="0.15">
      <c r="B6" s="61"/>
      <c r="C6" s="61" t="s">
        <v>48</v>
      </c>
      <c r="D6" s="18">
        <v>1786016</v>
      </c>
      <c r="E6" s="66">
        <v>1800000</v>
      </c>
      <c r="F6" s="66">
        <v>1790000</v>
      </c>
    </row>
    <row r="7" spans="2:6" outlineLevel="1" x14ac:dyDescent="0.15">
      <c r="B7" s="61"/>
      <c r="C7" s="61" t="s">
        <v>49</v>
      </c>
      <c r="D7" s="18">
        <v>178704</v>
      </c>
      <c r="E7" s="66">
        <v>180000</v>
      </c>
      <c r="F7" s="66">
        <v>179000</v>
      </c>
    </row>
    <row r="8" spans="2:6" outlineLevel="1" x14ac:dyDescent="0.15">
      <c r="B8" s="61"/>
      <c r="C8" s="61" t="s">
        <v>50</v>
      </c>
      <c r="D8" s="18">
        <v>1816104</v>
      </c>
      <c r="E8" s="66">
        <v>1850000</v>
      </c>
      <c r="F8" s="66">
        <v>1860000</v>
      </c>
    </row>
    <row r="9" spans="2:6" outlineLevel="1" x14ac:dyDescent="0.15">
      <c r="B9" s="61"/>
      <c r="C9" s="61" t="s">
        <v>51</v>
      </c>
      <c r="D9" s="18">
        <v>25942</v>
      </c>
      <c r="E9" s="66">
        <v>26000</v>
      </c>
      <c r="F9" s="66">
        <v>26500</v>
      </c>
    </row>
    <row r="10" spans="2:6" x14ac:dyDescent="0.15">
      <c r="B10" s="62" t="s">
        <v>59</v>
      </c>
      <c r="C10" s="62"/>
      <c r="D10" s="60"/>
      <c r="E10" s="60"/>
      <c r="F10" s="60"/>
    </row>
    <row r="11" spans="2:6" ht="14.25" outlineLevel="1" thickBot="1" x14ac:dyDescent="0.2">
      <c r="B11" s="63"/>
      <c r="C11" s="63" t="s">
        <v>52</v>
      </c>
      <c r="D11" s="19">
        <v>3780175</v>
      </c>
      <c r="E11" s="19">
        <v>3796586</v>
      </c>
      <c r="F11" s="19">
        <v>3796420</v>
      </c>
    </row>
    <row r="12" spans="2:6" x14ac:dyDescent="0.15">
      <c r="B12" t="s">
        <v>60</v>
      </c>
    </row>
    <row r="13" spans="2:6" x14ac:dyDescent="0.15">
      <c r="B13" t="s">
        <v>61</v>
      </c>
    </row>
    <row r="14" spans="2:6" x14ac:dyDescent="0.15">
      <c r="B14" t="s">
        <v>62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opLeftCell="E1" workbookViewId="0">
      <selection activeCell="M4" sqref="M4 I5"/>
    </sheetView>
  </sheetViews>
  <sheetFormatPr defaultRowHeight="12" x14ac:dyDescent="0.15"/>
  <cols>
    <col min="1" max="4" width="9.77734375" style="1" customWidth="1"/>
    <col min="5" max="5" width="10.5546875" style="1" customWidth="1"/>
    <col min="6" max="7" width="4.44140625" style="1" customWidth="1"/>
    <col min="8" max="8" width="8.109375" style="1" customWidth="1"/>
    <col min="9" max="12" width="8.77734375" style="1" customWidth="1"/>
    <col min="13" max="16384" width="8.88671875" style="1"/>
  </cols>
  <sheetData>
    <row r="1" spans="1:13" x14ac:dyDescent="0.15">
      <c r="A1" s="2" t="s">
        <v>23</v>
      </c>
      <c r="B1" s="11" t="s">
        <v>19</v>
      </c>
      <c r="C1" s="11" t="s">
        <v>20</v>
      </c>
      <c r="D1" s="25" t="s">
        <v>21</v>
      </c>
      <c r="E1" s="3" t="s">
        <v>29</v>
      </c>
      <c r="H1" s="2" t="s">
        <v>23</v>
      </c>
      <c r="I1" s="3" t="s">
        <v>24</v>
      </c>
      <c r="J1" s="3" t="s">
        <v>25</v>
      </c>
      <c r="K1" s="3" t="s">
        <v>26</v>
      </c>
      <c r="L1" s="2" t="s">
        <v>30</v>
      </c>
      <c r="M1" s="3" t="s">
        <v>28</v>
      </c>
    </row>
    <row r="2" spans="1:13" x14ac:dyDescent="0.15">
      <c r="A2" s="5" t="s">
        <v>24</v>
      </c>
      <c r="B2" s="20">
        <v>1823235</v>
      </c>
      <c r="C2" s="20">
        <v>1800946</v>
      </c>
      <c r="D2" s="21">
        <v>1786016</v>
      </c>
      <c r="E2" s="20">
        <f>ROUND(AVERAGE(B2:D2),0)</f>
        <v>1803399</v>
      </c>
      <c r="H2" s="28" t="s">
        <v>19</v>
      </c>
      <c r="I2" s="20">
        <v>1823235</v>
      </c>
      <c r="J2" s="20">
        <v>200391</v>
      </c>
      <c r="K2" s="20">
        <v>1694807</v>
      </c>
      <c r="L2" s="21">
        <v>30956</v>
      </c>
      <c r="M2" s="20">
        <f>SUM(I2:L2)</f>
        <v>3749389</v>
      </c>
    </row>
    <row r="3" spans="1:13" x14ac:dyDescent="0.15">
      <c r="A3" s="5" t="s">
        <v>25</v>
      </c>
      <c r="B3" s="20">
        <v>200391</v>
      </c>
      <c r="C3" s="20">
        <v>182280</v>
      </c>
      <c r="D3" s="21">
        <v>178704</v>
      </c>
      <c r="E3" s="20">
        <f>ROUND(AVERAGE(B3:D3),0)</f>
        <v>187125</v>
      </c>
      <c r="H3" s="28" t="s">
        <v>20</v>
      </c>
      <c r="I3" s="20">
        <v>1800946</v>
      </c>
      <c r="J3" s="20">
        <v>182280</v>
      </c>
      <c r="K3" s="20">
        <v>1772702</v>
      </c>
      <c r="L3" s="21">
        <v>28442</v>
      </c>
      <c r="M3" s="20">
        <f>SUM(I3:L3)</f>
        <v>3784370</v>
      </c>
    </row>
    <row r="4" spans="1:13" x14ac:dyDescent="0.15">
      <c r="A4" s="5" t="s">
        <v>26</v>
      </c>
      <c r="B4" s="20">
        <v>1694807</v>
      </c>
      <c r="C4" s="20">
        <v>1772702</v>
      </c>
      <c r="D4" s="21">
        <v>1875578.8563526403</v>
      </c>
      <c r="E4" s="20">
        <f>ROUND(AVERAGE(B4:D4),0)</f>
        <v>1781029</v>
      </c>
      <c r="H4" s="29" t="s">
        <v>21</v>
      </c>
      <c r="I4" s="22">
        <v>1786016</v>
      </c>
      <c r="J4" s="22">
        <v>178704</v>
      </c>
      <c r="K4" s="22">
        <v>1816104</v>
      </c>
      <c r="L4" s="26">
        <v>25942</v>
      </c>
      <c r="M4" s="22">
        <f>SUM(I4:L4)</f>
        <v>3806766</v>
      </c>
    </row>
    <row r="5" spans="1:13" ht="12.75" thickBot="1" x14ac:dyDescent="0.2">
      <c r="A5" s="6" t="s">
        <v>27</v>
      </c>
      <c r="B5" s="22">
        <v>30956</v>
      </c>
      <c r="C5" s="22">
        <v>28442</v>
      </c>
      <c r="D5" s="26">
        <v>25942</v>
      </c>
      <c r="E5" s="22">
        <f>ROUND(AVERAGE(B5:D5),0)</f>
        <v>28447</v>
      </c>
      <c r="H5" s="4" t="s">
        <v>29</v>
      </c>
      <c r="I5" s="23">
        <f>ROUND(AVERAGE(I2:I4),0)</f>
        <v>1803399</v>
      </c>
      <c r="J5" s="23">
        <f>ROUND(AVERAGE(J2:J4),0)</f>
        <v>187125</v>
      </c>
      <c r="K5" s="23">
        <f>ROUND(AVERAGE(K2:K4),0)</f>
        <v>1761204</v>
      </c>
      <c r="L5" s="27">
        <f>ROUND(AVERAGE(L2:L4),0)</f>
        <v>28447</v>
      </c>
      <c r="M5" s="23">
        <f>SUM(I5:L5)</f>
        <v>3780175</v>
      </c>
    </row>
    <row r="6" spans="1:13" ht="12.75" thickBot="1" x14ac:dyDescent="0.2">
      <c r="A6" s="4" t="s">
        <v>28</v>
      </c>
      <c r="B6" s="23">
        <f>SUM(B2:B5)</f>
        <v>3749389</v>
      </c>
      <c r="C6" s="23">
        <f>SUM(C2:C5)</f>
        <v>3784370</v>
      </c>
      <c r="D6" s="27">
        <f>SUM(D2:D5)</f>
        <v>3866240.8563526403</v>
      </c>
      <c r="E6" s="23">
        <f>ROUND(AVERAGE(B6:D6),0)</f>
        <v>3800000</v>
      </c>
    </row>
    <row r="10" spans="1:13" x14ac:dyDescent="0.15">
      <c r="I10" s="24"/>
      <c r="J10" s="24"/>
      <c r="K10" s="24"/>
    </row>
  </sheetData>
  <scenarios current="1" sqref="M5">
    <scenario name="유형1" locked="1" count="4" user="삼성SDS" comment="만든 사람 삼성SDS 날짜 2015-04-04">
      <inputCells r="I4" val="1800000" numFmtId="176"/>
      <inputCells r="J4" val="180000" numFmtId="176"/>
      <inputCells r="K4" val="1850000" numFmtId="176"/>
      <inputCells r="L4" val="26000" numFmtId="176"/>
    </scenario>
    <scenario name="유형2" locked="1" count="4" user="삼성SDS" comment="만든 사람 삼성SDS 날짜 2015-04-04">
      <inputCells r="I4" val="1790000" numFmtId="176"/>
      <inputCells r="J4" val="179000" numFmtId="176"/>
      <inputCells r="K4" val="1860000" numFmtId="176"/>
      <inputCells r="L4" val="26500" numFmtId="176"/>
    </scenario>
  </scenario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showGridLines="0" workbookViewId="0">
      <selection activeCell="J24" sqref="J24"/>
    </sheetView>
  </sheetViews>
  <sheetFormatPr defaultRowHeight="13.5" x14ac:dyDescent="0.15"/>
  <cols>
    <col min="1" max="1" width="10.77734375" customWidth="1"/>
    <col min="2" max="5" width="12.77734375" customWidth="1"/>
  </cols>
  <sheetData>
    <row r="1" spans="1:7" ht="19.5" x14ac:dyDescent="0.15">
      <c r="A1" s="74" t="s">
        <v>34</v>
      </c>
      <c r="B1" s="74"/>
      <c r="C1" s="74"/>
      <c r="D1" s="74"/>
      <c r="E1" s="74"/>
      <c r="F1" s="74"/>
      <c r="G1" s="74"/>
    </row>
    <row r="2" spans="1:7" ht="14.25" thickBot="1" x14ac:dyDescent="0.2">
      <c r="G2" s="30" t="s">
        <v>33</v>
      </c>
    </row>
    <row r="3" spans="1:7" ht="15" thickTop="1" thickBot="1" x14ac:dyDescent="0.2">
      <c r="A3" s="31" t="s">
        <v>17</v>
      </c>
      <c r="B3" s="32" t="s">
        <v>18</v>
      </c>
      <c r="C3" s="32" t="s">
        <v>19</v>
      </c>
      <c r="D3" s="32" t="s">
        <v>20</v>
      </c>
      <c r="E3" s="32" t="s">
        <v>21</v>
      </c>
      <c r="F3" s="32" t="s">
        <v>31</v>
      </c>
      <c r="G3" s="33" t="s">
        <v>32</v>
      </c>
    </row>
    <row r="4" spans="1:7" ht="14.25" thickTop="1" x14ac:dyDescent="0.15">
      <c r="A4" s="34" t="s">
        <v>0</v>
      </c>
      <c r="B4" s="35">
        <v>32052</v>
      </c>
      <c r="C4" s="35">
        <v>28195</v>
      </c>
      <c r="D4" s="36">
        <v>26191</v>
      </c>
      <c r="E4" s="36">
        <v>24602</v>
      </c>
      <c r="F4" s="43" t="s">
        <v>35</v>
      </c>
      <c r="G4" s="44" t="s">
        <v>36</v>
      </c>
    </row>
    <row r="5" spans="1:7" x14ac:dyDescent="0.15">
      <c r="A5" s="34" t="s">
        <v>1</v>
      </c>
      <c r="B5" s="35">
        <v>41523</v>
      </c>
      <c r="C5" s="35">
        <v>38060</v>
      </c>
      <c r="D5" s="36">
        <v>34915</v>
      </c>
      <c r="E5" s="36">
        <v>34760</v>
      </c>
      <c r="F5" s="43" t="s">
        <v>35</v>
      </c>
      <c r="G5" s="44" t="s">
        <v>36</v>
      </c>
    </row>
    <row r="6" spans="1:7" x14ac:dyDescent="0.15">
      <c r="A6" s="34" t="s">
        <v>2</v>
      </c>
      <c r="B6" s="35">
        <v>30469</v>
      </c>
      <c r="C6" s="35">
        <v>27844</v>
      </c>
      <c r="D6" s="36">
        <v>24101</v>
      </c>
      <c r="E6" s="36">
        <v>24678</v>
      </c>
      <c r="F6" s="43" t="s">
        <v>35</v>
      </c>
      <c r="G6" s="44" t="s">
        <v>36</v>
      </c>
    </row>
    <row r="7" spans="1:7" x14ac:dyDescent="0.15">
      <c r="A7" s="34" t="s">
        <v>3</v>
      </c>
      <c r="B7" s="35">
        <v>45140</v>
      </c>
      <c r="C7" s="35">
        <v>41879</v>
      </c>
      <c r="D7" s="36">
        <v>46229</v>
      </c>
      <c r="E7" s="36">
        <v>45193</v>
      </c>
      <c r="F7" s="43" t="s">
        <v>35</v>
      </c>
      <c r="G7" s="44" t="s">
        <v>36</v>
      </c>
    </row>
    <row r="8" spans="1:7" x14ac:dyDescent="0.15">
      <c r="A8" s="34" t="s">
        <v>4</v>
      </c>
      <c r="B8" s="35">
        <v>25470</v>
      </c>
      <c r="C8" s="35">
        <v>25359</v>
      </c>
      <c r="D8" s="36">
        <v>25083</v>
      </c>
      <c r="E8" s="36">
        <v>25795</v>
      </c>
      <c r="F8" s="43" t="s">
        <v>35</v>
      </c>
      <c r="G8" s="44" t="s">
        <v>36</v>
      </c>
    </row>
    <row r="9" spans="1:7" x14ac:dyDescent="0.15">
      <c r="A9" s="34" t="s">
        <v>5</v>
      </c>
      <c r="B9" s="35">
        <v>40251</v>
      </c>
      <c r="C9" s="35">
        <v>39955</v>
      </c>
      <c r="D9" s="36">
        <v>39561</v>
      </c>
      <c r="E9" s="36">
        <v>39525</v>
      </c>
      <c r="F9" s="43" t="s">
        <v>35</v>
      </c>
      <c r="G9" s="44" t="s">
        <v>36</v>
      </c>
    </row>
    <row r="10" spans="1:7" x14ac:dyDescent="0.15">
      <c r="A10" s="34" t="s">
        <v>6</v>
      </c>
      <c r="B10" s="35">
        <v>51114</v>
      </c>
      <c r="C10" s="35">
        <v>51152</v>
      </c>
      <c r="D10" s="36">
        <v>50337</v>
      </c>
      <c r="E10" s="36">
        <v>48383</v>
      </c>
      <c r="F10" s="43" t="s">
        <v>35</v>
      </c>
      <c r="G10" s="44" t="s">
        <v>36</v>
      </c>
    </row>
    <row r="11" spans="1:7" x14ac:dyDescent="0.15">
      <c r="A11" s="34" t="s">
        <v>7</v>
      </c>
      <c r="B11" s="35">
        <v>555157</v>
      </c>
      <c r="C11" s="35">
        <v>553699</v>
      </c>
      <c r="D11" s="36">
        <v>567229</v>
      </c>
      <c r="E11" s="36">
        <v>555813</v>
      </c>
      <c r="F11" s="43" t="s">
        <v>35</v>
      </c>
      <c r="G11" s="44" t="s">
        <v>36</v>
      </c>
    </row>
    <row r="12" spans="1:7" x14ac:dyDescent="0.15">
      <c r="A12" s="34" t="s">
        <v>8</v>
      </c>
      <c r="B12" s="35">
        <v>215174</v>
      </c>
      <c r="C12" s="35">
        <v>213459</v>
      </c>
      <c r="D12" s="36">
        <v>212273</v>
      </c>
      <c r="E12" s="36">
        <v>208936</v>
      </c>
      <c r="F12" s="43" t="s">
        <v>35</v>
      </c>
      <c r="G12" s="44" t="s">
        <v>36</v>
      </c>
    </row>
    <row r="13" spans="1:7" x14ac:dyDescent="0.15">
      <c r="A13" s="34" t="s">
        <v>9</v>
      </c>
      <c r="B13" s="35">
        <v>386198</v>
      </c>
      <c r="C13" s="35">
        <v>390641</v>
      </c>
      <c r="D13" s="36">
        <v>392125</v>
      </c>
      <c r="E13" s="36">
        <v>396963</v>
      </c>
      <c r="F13" s="43" t="s">
        <v>35</v>
      </c>
      <c r="G13" s="44" t="s">
        <v>36</v>
      </c>
    </row>
    <row r="14" spans="1:7" x14ac:dyDescent="0.15">
      <c r="A14" s="34" t="s">
        <v>10</v>
      </c>
      <c r="B14" s="35">
        <v>487717</v>
      </c>
      <c r="C14" s="35">
        <v>496355</v>
      </c>
      <c r="D14" s="36">
        <v>505249</v>
      </c>
      <c r="E14" s="36">
        <v>518225</v>
      </c>
      <c r="F14" s="43" t="s">
        <v>35</v>
      </c>
      <c r="G14" s="44" t="s">
        <v>36</v>
      </c>
    </row>
    <row r="15" spans="1:7" x14ac:dyDescent="0.15">
      <c r="A15" s="34" t="s">
        <v>11</v>
      </c>
      <c r="B15" s="35">
        <v>341570</v>
      </c>
      <c r="C15" s="35">
        <v>338217</v>
      </c>
      <c r="D15" s="36">
        <v>352826</v>
      </c>
      <c r="E15" s="36">
        <v>360628</v>
      </c>
      <c r="F15" s="43" t="s">
        <v>35</v>
      </c>
      <c r="G15" s="44" t="s">
        <v>36</v>
      </c>
    </row>
    <row r="16" spans="1:7" x14ac:dyDescent="0.15">
      <c r="A16" s="34" t="s">
        <v>12</v>
      </c>
      <c r="B16" s="35">
        <v>495464</v>
      </c>
      <c r="C16" s="35">
        <v>498035</v>
      </c>
      <c r="D16" s="36">
        <v>526120</v>
      </c>
      <c r="E16" s="36">
        <v>524120</v>
      </c>
      <c r="F16" s="43" t="s">
        <v>35</v>
      </c>
      <c r="G16" s="44" t="s">
        <v>36</v>
      </c>
    </row>
    <row r="17" spans="1:7" x14ac:dyDescent="0.15">
      <c r="A17" s="34" t="s">
        <v>13</v>
      </c>
      <c r="B17" s="35">
        <v>421929</v>
      </c>
      <c r="C17" s="35">
        <v>424959</v>
      </c>
      <c r="D17" s="36">
        <v>421540</v>
      </c>
      <c r="E17" s="36">
        <v>431235</v>
      </c>
      <c r="F17" s="43" t="s">
        <v>35</v>
      </c>
      <c r="G17" s="44" t="s">
        <v>36</v>
      </c>
    </row>
    <row r="18" spans="1:7" x14ac:dyDescent="0.15">
      <c r="A18" s="34" t="s">
        <v>14</v>
      </c>
      <c r="B18" s="35">
        <v>385840</v>
      </c>
      <c r="C18" s="35">
        <v>385141</v>
      </c>
      <c r="D18" s="36">
        <v>365322</v>
      </c>
      <c r="E18" s="36">
        <v>360725</v>
      </c>
      <c r="F18" s="43" t="s">
        <v>35</v>
      </c>
      <c r="G18" s="44" t="s">
        <v>36</v>
      </c>
    </row>
    <row r="19" spans="1:7" ht="14.25" thickBot="1" x14ac:dyDescent="0.2">
      <c r="A19" s="39" t="s">
        <v>22</v>
      </c>
      <c r="B19" s="40">
        <v>162322</v>
      </c>
      <c r="C19" s="40">
        <v>196441</v>
      </c>
      <c r="D19" s="41">
        <v>195270</v>
      </c>
      <c r="E19" s="41">
        <v>207184</v>
      </c>
      <c r="F19" s="45" t="s">
        <v>35</v>
      </c>
      <c r="G19" s="46" t="s">
        <v>36</v>
      </c>
    </row>
    <row r="20" spans="1:7" ht="14.25" thickTop="1" x14ac:dyDescent="0.15"/>
  </sheetData>
  <mergeCells count="1">
    <mergeCell ref="A1:G1"/>
  </mergeCells>
  <phoneticPr fontId="2" type="noConversion"/>
  <conditionalFormatting sqref="B4:B19">
    <cfRule type="cellIs" dxfId="0" priority="1" operator="greaterThan">
      <formula>386198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workbookViewId="0">
      <selection activeCell="I21" sqref="I21"/>
    </sheetView>
  </sheetViews>
  <sheetFormatPr defaultRowHeight="12" x14ac:dyDescent="0.15"/>
  <cols>
    <col min="1" max="4" width="9.77734375" style="1" customWidth="1"/>
    <col min="5" max="5" width="10.5546875" style="1" customWidth="1"/>
    <col min="6" max="7" width="4.44140625" style="1" customWidth="1"/>
    <col min="8" max="8" width="8.109375" style="1" customWidth="1"/>
    <col min="9" max="12" width="8.77734375" style="1" customWidth="1"/>
    <col min="13" max="16384" width="8.88671875" style="1"/>
  </cols>
  <sheetData>
    <row r="1" spans="1:13" x14ac:dyDescent="0.15">
      <c r="A1" s="2" t="s">
        <v>23</v>
      </c>
      <c r="B1" s="11" t="s">
        <v>19</v>
      </c>
      <c r="C1" s="11" t="s">
        <v>20</v>
      </c>
      <c r="D1" s="25" t="s">
        <v>21</v>
      </c>
      <c r="E1" s="3" t="s">
        <v>29</v>
      </c>
      <c r="H1" s="2" t="s">
        <v>23</v>
      </c>
      <c r="I1" s="3" t="s">
        <v>24</v>
      </c>
      <c r="J1" s="3" t="s">
        <v>25</v>
      </c>
      <c r="K1" s="3" t="s">
        <v>26</v>
      </c>
      <c r="L1" s="2" t="s">
        <v>30</v>
      </c>
      <c r="M1" s="3" t="s">
        <v>28</v>
      </c>
    </row>
    <row r="2" spans="1:13" x14ac:dyDescent="0.15">
      <c r="A2" s="5" t="s">
        <v>24</v>
      </c>
      <c r="B2" s="20">
        <v>1823235</v>
      </c>
      <c r="C2" s="20">
        <v>1800946</v>
      </c>
      <c r="D2" s="21">
        <v>1786016</v>
      </c>
      <c r="E2" s="20">
        <f>ROUND(AVERAGE(B2:D2),0)</f>
        <v>1803399</v>
      </c>
      <c r="H2" s="28" t="s">
        <v>19</v>
      </c>
      <c r="I2" s="20">
        <v>1823235</v>
      </c>
      <c r="J2" s="20">
        <v>200391</v>
      </c>
      <c r="K2" s="20">
        <v>1694807</v>
      </c>
      <c r="L2" s="21">
        <v>30956</v>
      </c>
      <c r="M2" s="20">
        <f>SUM(I2:L2)</f>
        <v>3749389</v>
      </c>
    </row>
    <row r="3" spans="1:13" x14ac:dyDescent="0.15">
      <c r="A3" s="5" t="s">
        <v>25</v>
      </c>
      <c r="B3" s="20">
        <v>200391</v>
      </c>
      <c r="C3" s="20">
        <v>182280</v>
      </c>
      <c r="D3" s="21">
        <v>178704</v>
      </c>
      <c r="E3" s="20">
        <f>ROUND(AVERAGE(B3:D3),0)</f>
        <v>187125</v>
      </c>
      <c r="H3" s="28" t="s">
        <v>20</v>
      </c>
      <c r="I3" s="20">
        <v>1800946</v>
      </c>
      <c r="J3" s="20">
        <v>182280</v>
      </c>
      <c r="K3" s="20">
        <v>1772702</v>
      </c>
      <c r="L3" s="21">
        <v>28442</v>
      </c>
      <c r="M3" s="20">
        <f>SUM(I3:L3)</f>
        <v>3784370</v>
      </c>
    </row>
    <row r="4" spans="1:13" x14ac:dyDescent="0.15">
      <c r="A4" s="5" t="s">
        <v>26</v>
      </c>
      <c r="B4" s="20">
        <v>1694807</v>
      </c>
      <c r="C4" s="20">
        <v>1772702</v>
      </c>
      <c r="D4" s="53" t="s">
        <v>47</v>
      </c>
      <c r="E4" s="54" t="s">
        <v>47</v>
      </c>
      <c r="H4" s="29" t="s">
        <v>21</v>
      </c>
      <c r="I4" s="22">
        <v>1786016</v>
      </c>
      <c r="J4" s="22">
        <v>178704</v>
      </c>
      <c r="K4" s="22">
        <v>1816104</v>
      </c>
      <c r="L4" s="26">
        <v>25942</v>
      </c>
      <c r="M4" s="22">
        <f>SUM(I4:L4)</f>
        <v>3806766</v>
      </c>
    </row>
    <row r="5" spans="1:13" ht="12.75" thickBot="1" x14ac:dyDescent="0.2">
      <c r="A5" s="6" t="s">
        <v>27</v>
      </c>
      <c r="B5" s="22">
        <v>30956</v>
      </c>
      <c r="C5" s="22">
        <v>28442</v>
      </c>
      <c r="D5" s="26">
        <v>25942</v>
      </c>
      <c r="E5" s="22">
        <f>ROUND(AVERAGE(B5:D5),0)</f>
        <v>28447</v>
      </c>
      <c r="H5" s="4" t="s">
        <v>29</v>
      </c>
      <c r="I5" s="23">
        <f>ROUND(AVERAGE(I2:I4),0)</f>
        <v>1803399</v>
      </c>
      <c r="J5" s="23">
        <f>ROUND(AVERAGE(J2:J4),0)</f>
        <v>187125</v>
      </c>
      <c r="K5" s="23">
        <f>ROUND(AVERAGE(K2:K4),0)</f>
        <v>1761204</v>
      </c>
      <c r="L5" s="27">
        <f>ROUND(AVERAGE(L2:L4),0)</f>
        <v>28447</v>
      </c>
      <c r="M5" s="23">
        <f>SUM(I5:L5)</f>
        <v>3780175</v>
      </c>
    </row>
    <row r="6" spans="1:13" ht="12.75" thickBot="1" x14ac:dyDescent="0.2">
      <c r="A6" s="4" t="s">
        <v>28</v>
      </c>
      <c r="B6" s="23">
        <f>SUM(B2:B5)</f>
        <v>3749389</v>
      </c>
      <c r="C6" s="23">
        <f>SUM(C2:C5)</f>
        <v>3784370</v>
      </c>
      <c r="D6" s="55" t="s">
        <v>47</v>
      </c>
      <c r="E6" s="56" t="s">
        <v>47</v>
      </c>
    </row>
    <row r="10" spans="1:13" x14ac:dyDescent="0.15">
      <c r="I10" s="24"/>
      <c r="J10" s="24"/>
      <c r="K10" s="24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차트</vt:lpstr>
      </vt:variant>
      <vt:variant>
        <vt:i4>1</vt:i4>
      </vt:variant>
    </vt:vector>
  </HeadingPairs>
  <TitlesOfParts>
    <vt:vector size="8" baseType="lpstr">
      <vt:lpstr>지하수</vt:lpstr>
      <vt:lpstr>피벗</vt:lpstr>
      <vt:lpstr>데이터</vt:lpstr>
      <vt:lpstr>시나리오 요약</vt:lpstr>
      <vt:lpstr>목표값과 시나리오</vt:lpstr>
      <vt:lpstr>지하수 예시</vt:lpstr>
      <vt:lpstr>목표값과 시나리오 예시</vt:lpstr>
      <vt:lpstr>○○○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삼성SDS</dc:creator>
  <cp:lastModifiedBy>kope</cp:lastModifiedBy>
  <dcterms:created xsi:type="dcterms:W3CDTF">2008-02-16T06:18:55Z</dcterms:created>
  <dcterms:modified xsi:type="dcterms:W3CDTF">2016-12-14T03:12:05Z</dcterms:modified>
</cp:coreProperties>
</file>